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<sst xmlns="http://schemas.openxmlformats.org/spreadsheetml/2006/main" count="92" uniqueCount="58">
  <si>
    <t>ZÁPIS O UTKÁNÍ SMÍŠENÝCH DRUŽSTEV</t>
  </si>
  <si>
    <t>Název soutěže:</t>
  </si>
  <si>
    <t>Extraliga smíšených družstev 2018-19</t>
  </si>
  <si>
    <t>Družstvo "A"</t>
  </si>
  <si>
    <t>SK Stavos Brno Slatina</t>
  </si>
  <si>
    <t>Datum:</t>
  </si>
  <si>
    <t>Družstvo "B"</t>
  </si>
  <si>
    <t>SKB Český Krumlov</t>
  </si>
  <si>
    <t>Místo:</t>
  </si>
  <si>
    <t>Brno Slatina</t>
  </si>
  <si>
    <t>Vrchní rozhodčí:</t>
  </si>
  <si>
    <t>Zdeněk Chumchal</t>
  </si>
  <si>
    <t xml:space="preserve">1.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</si>
  <si>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</si>
  <si>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</si>
  <si>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</si>
  <si>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</si>
  <si>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</si>
  <si>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</si>
  <si>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</si>
  <si>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</si>
  <si>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Milan Ludík</t>
  </si>
  <si>
    <t>Tomáš Švejda</t>
  </si>
  <si>
    <t>:</t>
  </si>
  <si>
    <t>Jedzok</t>
  </si>
  <si>
    <t>2.dvouhra mužů</t>
  </si>
  <si>
    <t>Soren Toft Hansen</t>
  </si>
  <si>
    <t>Patrik Bjerregaard</t>
  </si>
  <si>
    <t>Chumchalová</t>
  </si>
  <si>
    <t>3.dvouhra mužů</t>
  </si>
  <si>
    <t>Tadeáš Brázda</t>
  </si>
  <si>
    <t>Mads Emil Kristensen</t>
  </si>
  <si>
    <t>dvouhra   žen</t>
  </si>
  <si>
    <t>Martina Repiská</t>
  </si>
  <si>
    <t>Rane Sailli</t>
  </si>
  <si>
    <t>1.čtyřhra mužů</t>
  </si>
  <si>
    <t>Soren Toft Hansen – Lukasz Moren</t>
  </si>
  <si>
    <t>Tomáš Švejda – Jaromír Janáček</t>
  </si>
  <si>
    <t>čtyřhra žen</t>
  </si>
  <si>
    <t>M. Repiská – K. K. J. Foo</t>
  </si>
  <si>
    <t>Hana Milisová – Rane Sailli</t>
  </si>
  <si>
    <t>2.čtyřhra mužů</t>
  </si>
  <si>
    <t>Milan Ludík – Matěj Hliničan</t>
  </si>
  <si>
    <t>P. Bjerregaard – M. E. Kristensen</t>
  </si>
  <si>
    <t>smíšená čtyřhra</t>
  </si>
  <si>
    <t>L. Moren – K. K. J. Foo</t>
  </si>
  <si>
    <t>Hana Milisová – Jaromír Janáček</t>
  </si>
  <si>
    <t>DMxDŽxXD</t>
  </si>
  <si>
    <t>S. T. Hansen / M. Repiská</t>
  </si>
  <si>
    <t>P. Bjerregaard – R. Sailli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</si>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</sst>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dd/mm/yy"/>
  </numFmts>
  <fonts count="19">
    <font>
      <sz val="10"/>
      <name val="Arial CE"/>
      <family val="2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 vertical="center" wrapText="1"/>
      <protection/>
    </xf>
    <xf numFmtId="164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" xfId="21" applyFont="1" applyBorder="1" applyAlignment="1">
      <alignment vertical="center"/>
      <protection/>
    </xf>
    <xf numFmtId="0" fontId="1" fillId="0" borderId="2" xfId="0" applyFont="1" applyBorder="1" applyAlignment="1">
      <alignment vertical="center"/>
    </xf>
    <xf numFmtId="0" fontId="8" fillId="0" borderId="3" xfId="21" applyFont="1" applyBorder="1" applyAlignment="1">
      <alignment vertical="center"/>
      <protection/>
    </xf>
    <xf numFmtId="164" fontId="10" fillId="0" borderId="4" xfId="18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7" xfId="21" applyFont="1" applyBorder="1" applyAlignment="1">
      <alignment vertical="center"/>
      <protection/>
    </xf>
    <xf numFmtId="0" fontId="11" fillId="0" borderId="8" xfId="26" applyFont="1" applyBorder="1" applyAlignment="1">
      <alignment horizontal="center" vertical="center"/>
      <protection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0" fillId="0" borderId="12" xfId="22" applyFont="1" applyBorder="1">
      <alignment horizontal="center" vertical="center"/>
      <protection/>
    </xf>
    <xf numFmtId="0" fontId="10" fillId="0" borderId="13" xfId="22" applyFont="1" applyBorder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0" fillId="0" borderId="15" xfId="22" applyFont="1" applyBorder="1">
      <alignment horizontal="center" vertical="center"/>
      <protection/>
    </xf>
    <xf numFmtId="164" fontId="10" fillId="0" borderId="16" xfId="18" applyFont="1" applyFill="1" applyBorder="1" applyProtection="1">
      <alignment horizontal="center"/>
      <protection/>
    </xf>
    <xf numFmtId="0" fontId="10" fillId="0" borderId="16" xfId="22" applyFont="1" applyBorder="1">
      <alignment horizontal="center" vertical="center"/>
      <protection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1" fillId="0" borderId="19" xfId="17" applyFont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left" vertical="center" indent="1"/>
    </xf>
    <xf numFmtId="0" fontId="1" fillId="0" borderId="4" xfId="22" applyFont="1" applyBorder="1" applyAlignment="1">
      <alignment horizontal="left" vertical="center" indent="1"/>
      <protection/>
    </xf>
    <xf numFmtId="0" fontId="8" fillId="0" borderId="5" xfId="24" applyFont="1" applyBorder="1">
      <alignment horizontal="center" vertical="center"/>
      <protection/>
    </xf>
    <xf numFmtId="0" fontId="8" fillId="0" borderId="20" xfId="24" applyFont="1" applyBorder="1">
      <alignment horizontal="center" vertical="center"/>
      <protection/>
    </xf>
    <xf numFmtId="0" fontId="8" fillId="0" borderId="4" xfId="24" applyFont="1" applyBorder="1">
      <alignment horizontal="center" vertical="center"/>
      <protection/>
    </xf>
    <xf numFmtId="0" fontId="8" fillId="0" borderId="21" xfId="24" applyFont="1" applyBorder="1" applyProtection="1">
      <alignment horizontal="center" vertical="center"/>
      <protection hidden="1"/>
    </xf>
    <xf numFmtId="0" fontId="8" fillId="0" borderId="4" xfId="24" applyFont="1" applyBorder="1" applyProtection="1">
      <alignment horizontal="center" vertical="center"/>
      <protection hidden="1"/>
    </xf>
    <xf numFmtId="0" fontId="8" fillId="0" borderId="21" xfId="24" applyFont="1" applyBorder="1">
      <alignment horizontal="center" vertical="center"/>
      <protection/>
    </xf>
    <xf numFmtId="0" fontId="8" fillId="0" borderId="22" xfId="24" applyFont="1" applyBorder="1">
      <alignment horizontal="center" vertical="center"/>
      <protection/>
    </xf>
    <xf numFmtId="0" fontId="1" fillId="0" borderId="6" xfId="0" applyFont="1" applyBorder="1" applyAlignment="1">
      <alignment horizontal="left" vertical="center" indent="1"/>
    </xf>
    <xf numFmtId="0" fontId="8" fillId="0" borderId="23" xfId="24" applyFont="1" applyBorder="1">
      <alignment horizontal="center" vertical="center"/>
      <protection/>
    </xf>
    <xf numFmtId="0" fontId="11" fillId="0" borderId="24" xfId="17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left" vertical="center" indent="1"/>
    </xf>
    <xf numFmtId="0" fontId="8" fillId="0" borderId="0" xfId="24" applyFont="1" applyBorder="1">
      <alignment horizontal="center" vertical="center"/>
      <protection/>
    </xf>
    <xf numFmtId="0" fontId="8" fillId="0" borderId="10" xfId="24" applyFont="1" applyBorder="1">
      <alignment horizontal="center" vertical="center"/>
      <protection/>
    </xf>
    <xf numFmtId="0" fontId="8" fillId="0" borderId="25" xfId="24" applyFont="1" applyBorder="1">
      <alignment horizontal="center" vertical="center"/>
      <protection/>
    </xf>
    <xf numFmtId="0" fontId="8" fillId="0" borderId="26" xfId="24" applyFont="1" applyBorder="1">
      <alignment horizontal="center" vertical="center"/>
      <protection/>
    </xf>
    <xf numFmtId="0" fontId="1" fillId="0" borderId="27" xfId="0" applyFont="1" applyBorder="1" applyAlignment="1">
      <alignment horizontal="left" vertical="center" indent="1"/>
    </xf>
    <xf numFmtId="0" fontId="14" fillId="2" borderId="28" xfId="23" applyFont="1" applyFill="1" applyBorder="1">
      <alignment vertical="center"/>
      <protection/>
    </xf>
    <xf numFmtId="0" fontId="10" fillId="0" borderId="29" xfId="22" applyFont="1" applyBorder="1" applyProtection="1">
      <alignment horizontal="center" vertical="center"/>
      <protection hidden="1"/>
    </xf>
    <xf numFmtId="0" fontId="10" fillId="0" borderId="30" xfId="22" applyFont="1" applyBorder="1" applyProtection="1">
      <alignment horizontal="center" vertical="center"/>
      <protection hidden="1"/>
    </xf>
    <xf numFmtId="0" fontId="10" fillId="0" borderId="31" xfId="22" applyFont="1" applyBorder="1" applyProtection="1">
      <alignment horizontal="center" vertical="center"/>
      <protection hidden="1"/>
    </xf>
    <xf numFmtId="0" fontId="1" fillId="0" borderId="32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8" fillId="0" borderId="0" xfId="24" applyFont="1">
      <alignment horizontal="center" vertical="center"/>
      <protection/>
    </xf>
    <xf numFmtId="0" fontId="17" fillId="0" borderId="0" xfId="17" applyFont="1" applyBorder="1" applyAlignment="1">
      <alignment horizontal="center" vertical="center"/>
      <protection/>
    </xf>
    <xf numFmtId="0" fontId="1" fillId="0" borderId="0" xfId="21" applyFont="1">
      <alignment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13" fillId="0" borderId="0" xfId="21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21" applyFont="1">
      <alignment/>
      <protection/>
    </xf>
    <xf numFmtId="0" fontId="7" fillId="0" borderId="10" xfId="23" applyFont="1" applyBorder="1" applyAlignment="1">
      <alignment horizontal="center" vertical="center"/>
      <protection/>
    </xf>
    <xf numFmtId="0" fontId="9" fillId="0" borderId="33" xfId="0" applyFont="1" applyBorder="1" applyAlignment="1">
      <alignment horizontal="left" vertical="center"/>
    </xf>
    <xf numFmtId="0" fontId="10" fillId="0" borderId="34" xfId="26" applyFont="1" applyBorder="1" applyAlignment="1">
      <alignment horizontal="left" vertical="center"/>
      <protection/>
    </xf>
    <xf numFmtId="0" fontId="1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2" fillId="0" borderId="36" xfId="26" applyFont="1" applyBorder="1" applyAlignment="1">
      <alignment horizontal="left" vertical="center"/>
      <protection/>
    </xf>
    <xf numFmtId="0" fontId="11" fillId="0" borderId="37" xfId="17" applyFont="1" applyBorder="1" applyAlignment="1">
      <alignment horizontal="center" vertical="center"/>
      <protection/>
    </xf>
    <xf numFmtId="0" fontId="11" fillId="0" borderId="38" xfId="17" applyFont="1" applyBorder="1" applyAlignment="1">
      <alignment horizontal="center" vertical="center"/>
      <protection/>
    </xf>
    <xf numFmtId="0" fontId="13" fillId="0" borderId="16" xfId="17" applyFont="1" applyBorder="1" applyAlignment="1">
      <alignment horizontal="center" vertical="center"/>
      <protection/>
    </xf>
    <xf numFmtId="0" fontId="7" fillId="2" borderId="32" xfId="0" applyFont="1" applyFill="1" applyBorder="1" applyAlignment="1">
      <alignment horizontal="left" vertical="center"/>
    </xf>
  </cellXfs>
  <cellStyles count="13">
    <cellStyle name="Normal" xfId="0"/>
    <cellStyle name="Comma" xfId="15"/>
    <cellStyle name="Comma [0]" xfId="16"/>
    <cellStyle name="Malé písmo" xfId="17"/>
    <cellStyle name="Currency" xfId="18"/>
    <cellStyle name="Currency [0]" xfId="19"/>
    <cellStyle name="Percent" xfId="20"/>
    <cellStyle name="Roman EE 12 Normál" xfId="21"/>
    <cellStyle name="Universe EE 12 bcentr" xfId="22"/>
    <cellStyle name="Universe EE 12 bold" xfId="23"/>
    <cellStyle name="Universe EE 12 centr." xfId="24"/>
    <cellStyle name="Universe EE 12 norm." xfId="25"/>
    <cellStyle name="Universe EE 9 centr.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80" zoomScaleNormal="80" workbookViewId="0" topLeftCell="C4">
      <selection activeCell="V17" sqref="V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9.5" customHeight="1">
      <c r="B3" s="2" t="s">
        <v>1</v>
      </c>
      <c r="C3" s="3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19.5" customHeight="1">
      <c r="B4" s="4" t="s">
        <v>3</v>
      </c>
      <c r="C4" s="5"/>
      <c r="D4" s="64" t="s">
        <v>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 t="s">
        <v>5</v>
      </c>
      <c r="R4" s="65"/>
      <c r="S4" s="6"/>
      <c r="T4" s="7">
        <v>43408</v>
      </c>
    </row>
    <row r="5" spans="2:20" ht="19.5" customHeight="1">
      <c r="B5" s="4" t="s">
        <v>6</v>
      </c>
      <c r="C5" s="8"/>
      <c r="D5" s="66" t="s">
        <v>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8</v>
      </c>
      <c r="R5" s="67"/>
      <c r="S5" s="9"/>
      <c r="T5" s="10" t="s">
        <v>9</v>
      </c>
    </row>
    <row r="6" spans="2:20" ht="19.5" customHeight="1">
      <c r="B6" s="11" t="s">
        <v>10</v>
      </c>
      <c r="C6" s="12"/>
      <c r="D6" s="68" t="s">
        <v>11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69" t="s">
        <v>15</v>
      </c>
      <c r="F7" s="69"/>
      <c r="G7" s="69"/>
      <c r="H7" s="69"/>
      <c r="I7" s="69"/>
      <c r="J7" s="69"/>
      <c r="K7" s="69"/>
      <c r="L7" s="69"/>
      <c r="M7" s="69"/>
      <c r="N7" s="70" t="s">
        <v>16</v>
      </c>
      <c r="O7" s="70"/>
      <c r="P7" s="70" t="s">
        <v>17</v>
      </c>
      <c r="Q7" s="70"/>
      <c r="R7" s="70" t="s">
        <v>18</v>
      </c>
      <c r="S7" s="70"/>
      <c r="T7" s="19" t="s">
        <v>19</v>
      </c>
    </row>
    <row r="8" spans="2:20" ht="9.75" customHeight="1">
      <c r="B8" s="20"/>
      <c r="C8" s="21"/>
      <c r="D8" s="22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1"/>
      <c r="M8" s="71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21</v>
      </c>
      <c r="D9" s="28" t="s">
        <v>22</v>
      </c>
      <c r="E9" s="29">
        <v>21</v>
      </c>
      <c r="F9" s="30" t="s">
        <v>23</v>
      </c>
      <c r="G9" s="31">
        <v>15</v>
      </c>
      <c r="H9" s="29">
        <v>21</v>
      </c>
      <c r="I9" s="30" t="s">
        <v>23</v>
      </c>
      <c r="J9" s="31">
        <v>8</v>
      </c>
      <c r="K9" s="29"/>
      <c r="L9" s="30" t="s">
        <v>23</v>
      </c>
      <c r="M9" s="31"/>
      <c r="N9" s="32">
        <f aca="true" t="shared" si="0" ref="N9:N17">E9+H9+K9</f>
        <v>42</v>
      </c>
      <c r="O9" s="33">
        <f aca="true" t="shared" si="1" ref="O9:O17">G9+J9+M9</f>
        <v>23</v>
      </c>
      <c r="P9" s="34">
        <f aca="true" t="shared" si="2" ref="P9:P16">IF(E9&gt;G9,1,0)+IF(H9&gt;J9,1,0)+IF(K9&gt;M9,1,0)</f>
        <v>2</v>
      </c>
      <c r="Q9" s="29">
        <f aca="true" t="shared" si="3" ref="Q9:Q16">IF(E9&lt;G9,1,0)+IF(H9&lt;J9,1,0)+IF(K9&lt;M9,1,0)</f>
        <v>0</v>
      </c>
      <c r="R9" s="35">
        <f>IF(P9=2,1,0)</f>
        <v>1</v>
      </c>
      <c r="S9" s="31">
        <f>IF(Q9=2,1,0)</f>
        <v>0</v>
      </c>
      <c r="T9" s="36" t="s">
        <v>24</v>
      </c>
    </row>
    <row r="10" spans="2:20" ht="30" customHeight="1">
      <c r="B10" s="26" t="s">
        <v>25</v>
      </c>
      <c r="C10" s="27" t="s">
        <v>26</v>
      </c>
      <c r="D10" s="27" t="s">
        <v>27</v>
      </c>
      <c r="E10" s="29">
        <v>21</v>
      </c>
      <c r="F10" s="29" t="s">
        <v>23</v>
      </c>
      <c r="G10" s="31">
        <v>19</v>
      </c>
      <c r="H10" s="29">
        <v>21</v>
      </c>
      <c r="I10" s="29" t="s">
        <v>23</v>
      </c>
      <c r="J10" s="31">
        <v>11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30</v>
      </c>
      <c r="P10" s="34">
        <f t="shared" si="2"/>
        <v>2</v>
      </c>
      <c r="Q10" s="29">
        <f t="shared" si="3"/>
        <v>0</v>
      </c>
      <c r="R10" s="37">
        <f aca="true" t="shared" si="4" ref="R10:R17">IF(P10=2,1,0)</f>
        <v>1</v>
      </c>
      <c r="S10" s="31">
        <f aca="true" t="shared" si="5" ref="S10:S17">IF(Q10=2,1,0)</f>
        <v>0</v>
      </c>
      <c r="T10" s="36" t="s">
        <v>28</v>
      </c>
    </row>
    <row r="11" spans="2:20" ht="30" customHeight="1">
      <c r="B11" s="26" t="s">
        <v>29</v>
      </c>
      <c r="C11" s="27" t="s">
        <v>30</v>
      </c>
      <c r="D11" s="27" t="s">
        <v>31</v>
      </c>
      <c r="E11" s="29">
        <v>10</v>
      </c>
      <c r="F11" s="29" t="s">
        <v>23</v>
      </c>
      <c r="G11" s="31">
        <v>21</v>
      </c>
      <c r="H11" s="29">
        <v>8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18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37">
        <f t="shared" si="4"/>
        <v>0</v>
      </c>
      <c r="S11" s="31">
        <f t="shared" si="5"/>
        <v>1</v>
      </c>
      <c r="T11" s="36" t="s">
        <v>24</v>
      </c>
    </row>
    <row r="12" spans="2:20" ht="30" customHeight="1">
      <c r="B12" s="26" t="s">
        <v>32</v>
      </c>
      <c r="C12" s="27" t="s">
        <v>33</v>
      </c>
      <c r="D12" s="27" t="s">
        <v>34</v>
      </c>
      <c r="E12" s="29">
        <v>19</v>
      </c>
      <c r="F12" s="29" t="s">
        <v>23</v>
      </c>
      <c r="G12" s="31">
        <v>21</v>
      </c>
      <c r="H12" s="29">
        <v>18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37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37">
        <f t="shared" si="4"/>
        <v>0</v>
      </c>
      <c r="S12" s="31">
        <f t="shared" si="5"/>
        <v>1</v>
      </c>
      <c r="T12" s="36" t="s">
        <v>28</v>
      </c>
    </row>
    <row r="13" spans="2:20" ht="30" customHeight="1">
      <c r="B13" s="26" t="s">
        <v>35</v>
      </c>
      <c r="C13" s="27" t="s">
        <v>36</v>
      </c>
      <c r="D13" s="27" t="s">
        <v>37</v>
      </c>
      <c r="E13" s="29">
        <v>18</v>
      </c>
      <c r="F13" s="29" t="s">
        <v>23</v>
      </c>
      <c r="G13" s="31">
        <v>21</v>
      </c>
      <c r="H13" s="29">
        <v>21</v>
      </c>
      <c r="I13" s="29" t="s">
        <v>23</v>
      </c>
      <c r="J13" s="31">
        <v>14</v>
      </c>
      <c r="K13" s="29">
        <v>21</v>
      </c>
      <c r="L13" s="29" t="s">
        <v>23</v>
      </c>
      <c r="M13" s="31">
        <v>19</v>
      </c>
      <c r="N13" s="32">
        <f t="shared" si="0"/>
        <v>60</v>
      </c>
      <c r="O13" s="33">
        <f t="shared" si="1"/>
        <v>54</v>
      </c>
      <c r="P13" s="34">
        <f t="shared" si="2"/>
        <v>2</v>
      </c>
      <c r="Q13" s="29">
        <f t="shared" si="3"/>
        <v>1</v>
      </c>
      <c r="R13" s="37">
        <f t="shared" si="4"/>
        <v>1</v>
      </c>
      <c r="S13" s="31">
        <f t="shared" si="5"/>
        <v>0</v>
      </c>
      <c r="T13" s="36" t="s">
        <v>24</v>
      </c>
    </row>
    <row r="14" spans="2:20" ht="30" customHeight="1">
      <c r="B14" s="26" t="s">
        <v>38</v>
      </c>
      <c r="C14" s="27" t="s">
        <v>39</v>
      </c>
      <c r="D14" s="27" t="s">
        <v>40</v>
      </c>
      <c r="E14" s="29">
        <v>6</v>
      </c>
      <c r="F14" s="29" t="s">
        <v>23</v>
      </c>
      <c r="G14" s="31">
        <v>21</v>
      </c>
      <c r="H14" s="29">
        <v>14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20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37">
        <f t="shared" si="4"/>
        <v>0</v>
      </c>
      <c r="S14" s="31">
        <f t="shared" si="5"/>
        <v>1</v>
      </c>
      <c r="T14" s="36" t="s">
        <v>28</v>
      </c>
    </row>
    <row r="15" spans="2:20" ht="30" customHeight="1">
      <c r="B15" s="26" t="s">
        <v>41</v>
      </c>
      <c r="C15" s="27" t="s">
        <v>42</v>
      </c>
      <c r="D15" s="27" t="s">
        <v>43</v>
      </c>
      <c r="E15" s="29">
        <v>17</v>
      </c>
      <c r="F15" s="29" t="s">
        <v>23</v>
      </c>
      <c r="G15" s="31">
        <v>21</v>
      </c>
      <c r="H15" s="29">
        <v>12</v>
      </c>
      <c r="I15" s="29" t="s">
        <v>23</v>
      </c>
      <c r="J15" s="31">
        <v>21</v>
      </c>
      <c r="K15" s="29"/>
      <c r="L15" s="29" t="s">
        <v>23</v>
      </c>
      <c r="M15" s="31"/>
      <c r="N15" s="32">
        <f>E15+H15+K15</f>
        <v>29</v>
      </c>
      <c r="O15" s="33">
        <f>G15+J15+M15</f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37">
        <f>IF(P15=2,1,0)</f>
        <v>0</v>
      </c>
      <c r="S15" s="31">
        <f>IF(Q15=2,1,0)</f>
        <v>1</v>
      </c>
      <c r="T15" s="36" t="s">
        <v>24</v>
      </c>
    </row>
    <row r="16" spans="2:20" ht="30" customHeight="1">
      <c r="B16" s="26" t="s">
        <v>44</v>
      </c>
      <c r="C16" s="27" t="s">
        <v>45</v>
      </c>
      <c r="D16" s="27" t="s">
        <v>46</v>
      </c>
      <c r="E16" s="29">
        <v>21</v>
      </c>
      <c r="F16" s="29" t="s">
        <v>23</v>
      </c>
      <c r="G16" s="31">
        <v>16</v>
      </c>
      <c r="H16" s="29">
        <v>22</v>
      </c>
      <c r="I16" s="29" t="s">
        <v>23</v>
      </c>
      <c r="J16" s="31">
        <v>24</v>
      </c>
      <c r="K16" s="29">
        <v>24</v>
      </c>
      <c r="L16" s="29" t="s">
        <v>23</v>
      </c>
      <c r="M16" s="31">
        <v>22</v>
      </c>
      <c r="N16" s="32">
        <f t="shared" si="0"/>
        <v>67</v>
      </c>
      <c r="O16" s="33">
        <f t="shared" si="1"/>
        <v>62</v>
      </c>
      <c r="P16" s="34">
        <f t="shared" si="2"/>
        <v>2</v>
      </c>
      <c r="Q16" s="29">
        <f t="shared" si="3"/>
        <v>1</v>
      </c>
      <c r="R16" s="37">
        <f t="shared" si="4"/>
        <v>1</v>
      </c>
      <c r="S16" s="31">
        <f t="shared" si="5"/>
        <v>0</v>
      </c>
      <c r="T16" s="36" t="s">
        <v>28</v>
      </c>
    </row>
    <row r="17" spans="2:20" ht="30" customHeight="1">
      <c r="B17" s="38" t="s">
        <v>47</v>
      </c>
      <c r="C17" s="39" t="s">
        <v>48</v>
      </c>
      <c r="D17" s="39" t="s">
        <v>49</v>
      </c>
      <c r="E17" s="40">
        <v>13</v>
      </c>
      <c r="F17" s="41" t="s">
        <v>23</v>
      </c>
      <c r="G17" s="42">
        <v>21</v>
      </c>
      <c r="H17" s="40">
        <v>9</v>
      </c>
      <c r="I17" s="41" t="s">
        <v>23</v>
      </c>
      <c r="J17" s="42">
        <v>21</v>
      </c>
      <c r="K17" s="40"/>
      <c r="L17" s="41" t="s">
        <v>23</v>
      </c>
      <c r="M17" s="42"/>
      <c r="N17" s="32">
        <f t="shared" si="0"/>
        <v>22</v>
      </c>
      <c r="O17" s="33">
        <f t="shared" si="1"/>
        <v>42</v>
      </c>
      <c r="P17" s="34">
        <f>IF(E17&gt;G17,1,0)+IF(H17&gt;J17,1,0)+IF(K17&gt;M17,1,0)</f>
        <v>0</v>
      </c>
      <c r="Q17" s="29">
        <f>IF(E17&lt;G17,1,0)+IF(H17&lt;J17,1,0)+IF(K17&lt;M17,1,0)</f>
        <v>2</v>
      </c>
      <c r="R17" s="43">
        <f t="shared" si="4"/>
        <v>0</v>
      </c>
      <c r="S17" s="31">
        <f t="shared" si="5"/>
        <v>1</v>
      </c>
      <c r="T17" s="44" t="s">
        <v>24</v>
      </c>
    </row>
    <row r="18" spans="2:20" ht="34.5" customHeight="1">
      <c r="B18" s="45" t="s">
        <v>50</v>
      </c>
      <c r="C18" s="72" t="str">
        <f>IF(R18&gt;S18,D4,IF(S18&gt;R18,D5,"remíza"))</f>
        <v>SKB Český Krumlov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46">
        <f aca="true" t="shared" si="6" ref="N18:S18">SUM(N9:N17)</f>
        <v>337</v>
      </c>
      <c r="O18" s="47">
        <f t="shared" si="6"/>
        <v>379</v>
      </c>
      <c r="P18" s="46">
        <f t="shared" si="6"/>
        <v>8</v>
      </c>
      <c r="Q18" s="48">
        <f t="shared" si="6"/>
        <v>12</v>
      </c>
      <c r="R18" s="46">
        <f t="shared" si="6"/>
        <v>4</v>
      </c>
      <c r="S18" s="47">
        <f t="shared" si="6"/>
        <v>5</v>
      </c>
      <c r="T18" s="49"/>
    </row>
    <row r="19" spans="2:20" ht="15">
      <c r="B19" s="50" t="s">
        <v>51</v>
      </c>
      <c r="C19" s="51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 t="s">
        <v>52</v>
      </c>
    </row>
    <row r="20" spans="2:20" ht="12.75">
      <c r="B20" s="54" t="s">
        <v>53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2.7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9.5" customHeight="1">
      <c r="B22" s="55" t="s">
        <v>54</v>
      </c>
      <c r="C22" s="51" t="s">
        <v>55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9.5" customHeight="1">
      <c r="B23" s="56"/>
      <c r="C23" s="51" t="s">
        <v>55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2:21" ht="12.75">
      <c r="B25" s="57" t="s">
        <v>56</v>
      </c>
      <c r="C25" s="51"/>
      <c r="D25" s="58"/>
      <c r="E25" s="57" t="s">
        <v>57</v>
      </c>
      <c r="F25" s="57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61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2:21" ht="12.75">
      <c r="B30" s="60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</sheetData>
  <sheetProtection selectLockedCells="1" selectUnlockedCells="1"/>
  <mergeCells count="15"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T3"/>
    <mergeCell ref="D4:P4"/>
    <mergeCell ref="Q4:R4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Tycho</cp:lastModifiedBy>
  <dcterms:modified xsi:type="dcterms:W3CDTF">2018-11-04T15:58:36Z</dcterms:modified>
  <cp:category/>
  <cp:version/>
  <cp:contentType/>
  <cp:contentStatus/>
</cp:coreProperties>
</file>