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1" activeTab="6"/>
  </bookViews>
  <sheets>
    <sheet name="semifinále VČ-Praha" sheetId="1" r:id="rId1"/>
    <sheet name="semifinále JM-ZČ" sheetId="2" r:id="rId2"/>
    <sheet name="LK-HK" sheetId="3" r:id="rId3"/>
    <sheet name="Rychnov-StřK" sheetId="4" r:id="rId4"/>
    <sheet name="o 1.místo" sheetId="5" r:id="rId5"/>
    <sheet name="o 3.místo" sheetId="6" r:id="rId6"/>
    <sheet name="o 5. místo" sheetId="7" r:id="rId7"/>
  </sheets>
  <definedNames>
    <definedName name="_xlnm.Print_Area" localSheetId="2">'LK-HK'!$B$2:$T$23</definedName>
    <definedName name="_xlnm.Print_Area" localSheetId="4">'o 1.místo'!$B$2:$T$23</definedName>
    <definedName name="_xlnm.Print_Area" localSheetId="5">'o 3.místo'!$B$2:$T$23</definedName>
    <definedName name="_xlnm.Print_Area" localSheetId="6">'o 5. místo'!$B$2:$T$23</definedName>
    <definedName name="_xlnm.Print_Area" localSheetId="3">'Rychnov-StřK'!$B$2:$T$23</definedName>
    <definedName name="_xlnm.Print_Area" localSheetId="1">'semifinále JM-ZČ'!$B$2:$T$23</definedName>
    <definedName name="_xlnm.Print_Area" localSheetId="0">'semifinále VČ-Praha'!$B$2:$T$23</definedName>
  </definedNames>
  <calcPr fullCalcOnLoad="1"/>
</workbook>
</file>

<file path=xl/sharedStrings.xml><?xml version="1.0" encoding="utf-8"?>
<sst xmlns="http://schemas.openxmlformats.org/spreadsheetml/2006/main" count="413" uniqueCount="94">
  <si>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</si>
  <si>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</si>
  <si>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</si>
  <si>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</si>
  <si>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</si>
  <si>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</si>
  <si>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</si>
  <si>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</si>
  <si>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</si>
  <si>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</si>
  <si>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</si>
  <si>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</si>
  <si>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</si>
  <si>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</si>
  <si>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</si>
  <si>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</si>
  <si>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</si>
  <si>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</si>
  <si>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</si>
  <si>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</si>
  <si>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</si>
  <si>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</si>
  <si>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</si>
  <si>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</si>
  <si>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</si>
  <si>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</si>
  <si>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</si>
  <si>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</si>
  <si>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FALCO cup 2017</t>
  </si>
  <si>
    <t>hala TU v Liberci</t>
  </si>
  <si>
    <t>Zdeněk Kračmar</t>
  </si>
  <si>
    <t>Východní Čechy</t>
  </si>
  <si>
    <t>Praha</t>
  </si>
  <si>
    <t>semifinále</t>
  </si>
  <si>
    <t>Kalina</t>
  </si>
  <si>
    <t>Valentová</t>
  </si>
  <si>
    <t>Maňásek - Kalina</t>
  </si>
  <si>
    <t>Valentová - Veselá</t>
  </si>
  <si>
    <t>Maňásek - Veselá</t>
  </si>
  <si>
    <t>Erhart</t>
  </si>
  <si>
    <t>Hejduková</t>
  </si>
  <si>
    <t>Erhart - Šulc</t>
  </si>
  <si>
    <t>Hejduková - Šilhavá</t>
  </si>
  <si>
    <t>Jižní Morava</t>
  </si>
  <si>
    <t>Západní Čechy</t>
  </si>
  <si>
    <t>Poříz</t>
  </si>
  <si>
    <t>Poláková</t>
  </si>
  <si>
    <t>Poříz - Smutný</t>
  </si>
  <si>
    <t>Poláková - Mendreková</t>
  </si>
  <si>
    <t>Diviš - Klapalová</t>
  </si>
  <si>
    <t>Šilhan</t>
  </si>
  <si>
    <t>Štěříková</t>
  </si>
  <si>
    <t>Lešťák - Hora</t>
  </si>
  <si>
    <t>Nováková - Štěříková</t>
  </si>
  <si>
    <t>Hora - Viktorová</t>
  </si>
  <si>
    <t>Liberecký kraj</t>
  </si>
  <si>
    <t>TJ Montas Hradec Králové</t>
  </si>
  <si>
    <t>Rázl</t>
  </si>
  <si>
    <t>Hořínková</t>
  </si>
  <si>
    <t>Mrskoš - Rázl</t>
  </si>
  <si>
    <t>Hořínková - Malcová</t>
  </si>
  <si>
    <t>Gottštein - Malcová</t>
  </si>
  <si>
    <t>Vojtěch</t>
  </si>
  <si>
    <t>Jarošová</t>
  </si>
  <si>
    <t>Vojtěch - Plánička</t>
  </si>
  <si>
    <t>Šolarová - Vojtěchová</t>
  </si>
  <si>
    <t>Plánička - Šolarová</t>
  </si>
  <si>
    <t>BADMINTON Rychnov n.K.</t>
  </si>
  <si>
    <t>TCM Středočeský kraj</t>
  </si>
  <si>
    <t>Viesner</t>
  </si>
  <si>
    <t>Maixnerová</t>
  </si>
  <si>
    <t>Ret - Viesner</t>
  </si>
  <si>
    <t>Meixnerová - Muchová</t>
  </si>
  <si>
    <t>Ret - Muchová</t>
  </si>
  <si>
    <t>Altera</t>
  </si>
  <si>
    <t>Schořová</t>
  </si>
  <si>
    <t>Altera - Kalkuš</t>
  </si>
  <si>
    <t>Pokorná - Tyrmerová</t>
  </si>
  <si>
    <r>
      <t>M</t>
    </r>
    <r>
      <rPr>
        <sz val="10"/>
        <rFont val="Calibri"/>
        <family val="2"/>
      </rPr>
      <t>ū</t>
    </r>
    <r>
      <rPr>
        <sz val="9"/>
        <rFont val="Arial"/>
        <family val="2"/>
      </rPr>
      <t>ller - Kramešová</t>
    </r>
  </si>
  <si>
    <t>4.kolo v turnaji</t>
  </si>
  <si>
    <t>4. kolo v turnaji</t>
  </si>
  <si>
    <t>Šulc - Šilhavá</t>
  </si>
  <si>
    <t>o 1. místo</t>
  </si>
  <si>
    <t>o 3. místo</t>
  </si>
  <si>
    <t>o 5. místo</t>
  </si>
  <si>
    <t>Gottštein - Rázl</t>
  </si>
  <si>
    <t>Mrskoš - Malcová</t>
  </si>
  <si>
    <t>Hora</t>
  </si>
  <si>
    <t>Lešťák - Šilhan</t>
  </si>
  <si>
    <t>Diviš</t>
  </si>
  <si>
    <t>Poříz - Klapalová</t>
  </si>
  <si>
    <r>
      <t>M</t>
    </r>
    <r>
      <rPr>
        <sz val="10"/>
        <rFont val="Calibri"/>
        <family val="2"/>
      </rPr>
      <t>ū</t>
    </r>
    <r>
      <rPr>
        <sz val="9"/>
        <rFont val="Arial"/>
        <family val="2"/>
      </rPr>
      <t>ller</t>
    </r>
  </si>
  <si>
    <r>
      <t>M</t>
    </r>
    <r>
      <rPr>
        <sz val="10"/>
        <rFont val="Calibri"/>
        <family val="2"/>
      </rPr>
      <t>ū</t>
    </r>
    <r>
      <rPr>
        <sz val="9"/>
        <rFont val="Arial"/>
        <family val="2"/>
      </rPr>
      <t>ller</t>
    </r>
    <r>
      <rPr>
        <sz val="10"/>
        <rFont val="Arial"/>
        <family val="2"/>
      </rPr>
      <t xml:space="preserve"> - Kalkuš</t>
    </r>
  </si>
  <si>
    <t>Kalkuš - Kramešová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</si>
</sst>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41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3" fillId="0" borderId="29" xfId="56" applyFont="1" applyBorder="1" applyAlignment="1">
      <alignment horizontal="center" vertical="center"/>
      <protection/>
    </xf>
    <xf numFmtId="0" fontId="15" fillId="0" borderId="4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6" fillId="0" borderId="45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46" xfId="59" applyFont="1" applyBorder="1" applyAlignment="1">
      <alignment horizontal="left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/>
    </xf>
    <xf numFmtId="0" fontId="16" fillId="0" borderId="49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7" fillId="0" borderId="53" xfId="39" applyFont="1" applyBorder="1" applyAlignment="1">
      <alignment horizontal="center" vertical="center"/>
      <protection/>
    </xf>
    <xf numFmtId="0" fontId="17" fillId="0" borderId="54" xfId="39" applyFont="1" applyBorder="1" applyAlignment="1">
      <alignment horizontal="center" vertical="center"/>
      <protection/>
    </xf>
    <xf numFmtId="0" fontId="17" fillId="0" borderId="55" xfId="39" applyFont="1" applyBorder="1" applyAlignment="1">
      <alignment horizontal="center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7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0" fillId="0" borderId="42" xfId="0" applyFont="1" applyBorder="1" applyAlignment="1">
      <alignment horizontal="right" vertical="center"/>
    </xf>
    <xf numFmtId="0" fontId="17" fillId="0" borderId="30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9" sqref="C9:C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32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62" t="s">
        <v>33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34</v>
      </c>
      <c r="D9" s="65" t="s">
        <v>39</v>
      </c>
      <c r="E9" s="28">
        <v>11</v>
      </c>
      <c r="F9" s="29" t="s">
        <v>22</v>
      </c>
      <c r="G9" s="30">
        <v>21</v>
      </c>
      <c r="H9" s="28">
        <v>10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21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56"/>
    </row>
    <row r="10" spans="2:20" ht="30" customHeight="1">
      <c r="B10" s="27" t="s">
        <v>26</v>
      </c>
      <c r="C10" s="63" t="s">
        <v>35</v>
      </c>
      <c r="D10" s="63" t="s">
        <v>40</v>
      </c>
      <c r="E10" s="28">
        <v>21</v>
      </c>
      <c r="F10" s="28" t="s">
        <v>22</v>
      </c>
      <c r="G10" s="30">
        <v>8</v>
      </c>
      <c r="H10" s="28">
        <v>21</v>
      </c>
      <c r="I10" s="28" t="s">
        <v>22</v>
      </c>
      <c r="J10" s="30">
        <v>16</v>
      </c>
      <c r="K10" s="28"/>
      <c r="L10" s="28" t="s">
        <v>22</v>
      </c>
      <c r="M10" s="30"/>
      <c r="N10" s="31">
        <f>E10+H10+K10</f>
        <v>42</v>
      </c>
      <c r="O10" s="32">
        <f>G10+J10+M10</f>
        <v>24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56"/>
    </row>
    <row r="11" spans="2:20" ht="30" customHeight="1">
      <c r="B11" s="27" t="s">
        <v>23</v>
      </c>
      <c r="C11" s="63" t="s">
        <v>36</v>
      </c>
      <c r="D11" s="63" t="s">
        <v>41</v>
      </c>
      <c r="E11" s="28">
        <v>11</v>
      </c>
      <c r="F11" s="28" t="s">
        <v>22</v>
      </c>
      <c r="G11" s="30">
        <v>21</v>
      </c>
      <c r="H11" s="28">
        <v>19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30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56"/>
    </row>
    <row r="12" spans="2:20" ht="30" customHeight="1">
      <c r="B12" s="27" t="s">
        <v>24</v>
      </c>
      <c r="C12" s="63" t="s">
        <v>37</v>
      </c>
      <c r="D12" s="63" t="s">
        <v>42</v>
      </c>
      <c r="E12" s="28">
        <v>21</v>
      </c>
      <c r="F12" s="28" t="s">
        <v>22</v>
      </c>
      <c r="G12" s="30">
        <v>8</v>
      </c>
      <c r="H12" s="28">
        <v>21</v>
      </c>
      <c r="I12" s="28" t="s">
        <v>22</v>
      </c>
      <c r="J12" s="30">
        <v>4</v>
      </c>
      <c r="K12" s="28"/>
      <c r="L12" s="28" t="s">
        <v>22</v>
      </c>
      <c r="M12" s="30"/>
      <c r="N12" s="31">
        <f>E12+H12+K12</f>
        <v>42</v>
      </c>
      <c r="O12" s="32">
        <f>G12+J12+M12</f>
        <v>12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4" t="s">
        <v>38</v>
      </c>
      <c r="D13" s="64" t="s">
        <v>81</v>
      </c>
      <c r="E13" s="35">
        <v>18</v>
      </c>
      <c r="F13" s="36" t="s">
        <v>22</v>
      </c>
      <c r="G13" s="37">
        <v>21</v>
      </c>
      <c r="H13" s="35">
        <v>11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29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Praha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164</v>
      </c>
      <c r="O14" s="40">
        <f t="shared" si="1"/>
        <v>162</v>
      </c>
      <c r="P14" s="39">
        <f t="shared" si="1"/>
        <v>4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9" sqref="C9:C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43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44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62" t="s">
        <v>33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45</v>
      </c>
      <c r="D9" s="65" t="s">
        <v>50</v>
      </c>
      <c r="E9" s="28">
        <v>21</v>
      </c>
      <c r="F9" s="29" t="s">
        <v>22</v>
      </c>
      <c r="G9" s="30">
        <v>11</v>
      </c>
      <c r="H9" s="28">
        <v>21</v>
      </c>
      <c r="I9" s="29" t="s">
        <v>22</v>
      </c>
      <c r="J9" s="30">
        <v>5</v>
      </c>
      <c r="K9" s="28"/>
      <c r="L9" s="29" t="s">
        <v>22</v>
      </c>
      <c r="M9" s="30"/>
      <c r="N9" s="31">
        <f>E9+H9+K9</f>
        <v>42</v>
      </c>
      <c r="O9" s="32">
        <f>G9+J9+M9</f>
        <v>16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56"/>
    </row>
    <row r="10" spans="2:20" ht="30" customHeight="1">
      <c r="B10" s="27" t="s">
        <v>26</v>
      </c>
      <c r="C10" s="63" t="s">
        <v>46</v>
      </c>
      <c r="D10" s="63" t="s">
        <v>51</v>
      </c>
      <c r="E10" s="28">
        <v>12</v>
      </c>
      <c r="F10" s="28" t="s">
        <v>22</v>
      </c>
      <c r="G10" s="30">
        <v>21</v>
      </c>
      <c r="H10" s="28">
        <v>11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23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56"/>
    </row>
    <row r="11" spans="2:20" ht="30" customHeight="1">
      <c r="B11" s="27" t="s">
        <v>23</v>
      </c>
      <c r="C11" s="63" t="s">
        <v>47</v>
      </c>
      <c r="D11" s="63" t="s">
        <v>52</v>
      </c>
      <c r="E11" s="28">
        <v>21</v>
      </c>
      <c r="F11" s="28" t="s">
        <v>22</v>
      </c>
      <c r="G11" s="30">
        <v>13</v>
      </c>
      <c r="H11" s="28">
        <v>21</v>
      </c>
      <c r="I11" s="28" t="s">
        <v>22</v>
      </c>
      <c r="J11" s="30">
        <v>18</v>
      </c>
      <c r="K11" s="28"/>
      <c r="L11" s="28" t="s">
        <v>22</v>
      </c>
      <c r="M11" s="30"/>
      <c r="N11" s="31">
        <f>E11+H11+K11</f>
        <v>42</v>
      </c>
      <c r="O11" s="32">
        <f>G11+J11+M11</f>
        <v>31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48</v>
      </c>
      <c r="D12" s="63" t="s">
        <v>53</v>
      </c>
      <c r="E12" s="28">
        <v>16</v>
      </c>
      <c r="F12" s="28" t="s">
        <v>22</v>
      </c>
      <c r="G12" s="30">
        <v>21</v>
      </c>
      <c r="H12" s="28">
        <v>21</v>
      </c>
      <c r="I12" s="28" t="s">
        <v>22</v>
      </c>
      <c r="J12" s="30">
        <v>17</v>
      </c>
      <c r="K12" s="28">
        <v>22</v>
      </c>
      <c r="L12" s="28" t="s">
        <v>22</v>
      </c>
      <c r="M12" s="30">
        <v>20</v>
      </c>
      <c r="N12" s="31">
        <f>E12+H12+K12</f>
        <v>59</v>
      </c>
      <c r="O12" s="32">
        <f>G12+J12+M12</f>
        <v>58</v>
      </c>
      <c r="P12" s="33">
        <f>IF(E12&gt;G12,1,0)+IF(H12&gt;J12,1,0)+IF(K12&gt;M12,1,0)</f>
        <v>2</v>
      </c>
      <c r="Q12" s="28">
        <f>IF(E12&lt;G12,1,0)+IF(H12&lt;J12,1,0)+IF(K12&lt;M12,1,0)</f>
        <v>1</v>
      </c>
      <c r="R12" s="53">
        <f t="shared" si="0"/>
        <v>1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4" t="s">
        <v>49</v>
      </c>
      <c r="D13" s="64" t="s">
        <v>54</v>
      </c>
      <c r="E13" s="35">
        <v>14</v>
      </c>
      <c r="F13" s="36" t="s">
        <v>22</v>
      </c>
      <c r="G13" s="37">
        <v>21</v>
      </c>
      <c r="H13" s="35">
        <v>18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32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Jižní Morava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198</v>
      </c>
      <c r="O14" s="40">
        <f t="shared" si="1"/>
        <v>189</v>
      </c>
      <c r="P14" s="39">
        <f t="shared" si="1"/>
        <v>6</v>
      </c>
      <c r="Q14" s="41">
        <f t="shared" si="1"/>
        <v>5</v>
      </c>
      <c r="R14" s="39">
        <f t="shared" si="1"/>
        <v>3</v>
      </c>
      <c r="S14" s="40">
        <f t="shared" si="1"/>
        <v>2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C9" sqref="C9:C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55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56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62" t="s">
        <v>79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57</v>
      </c>
      <c r="D9" s="65" t="s">
        <v>62</v>
      </c>
      <c r="E9" s="28">
        <v>21</v>
      </c>
      <c r="F9" s="29" t="s">
        <v>22</v>
      </c>
      <c r="G9" s="30">
        <v>3</v>
      </c>
      <c r="H9" s="28">
        <v>21</v>
      </c>
      <c r="I9" s="29" t="s">
        <v>22</v>
      </c>
      <c r="J9" s="30">
        <v>12</v>
      </c>
      <c r="K9" s="28"/>
      <c r="L9" s="29" t="s">
        <v>22</v>
      </c>
      <c r="M9" s="30"/>
      <c r="N9" s="31">
        <f>E9+H9+K9</f>
        <v>42</v>
      </c>
      <c r="O9" s="32">
        <f>G9+J9+M9</f>
        <v>15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56"/>
    </row>
    <row r="10" spans="2:20" ht="30" customHeight="1">
      <c r="B10" s="27" t="s">
        <v>26</v>
      </c>
      <c r="C10" s="63" t="s">
        <v>58</v>
      </c>
      <c r="D10" s="63" t="s">
        <v>63</v>
      </c>
      <c r="E10" s="28">
        <v>21</v>
      </c>
      <c r="F10" s="28" t="s">
        <v>22</v>
      </c>
      <c r="G10" s="30">
        <v>0</v>
      </c>
      <c r="H10" s="28">
        <v>21</v>
      </c>
      <c r="I10" s="28" t="s">
        <v>22</v>
      </c>
      <c r="J10" s="30">
        <v>2</v>
      </c>
      <c r="K10" s="28"/>
      <c r="L10" s="28" t="s">
        <v>22</v>
      </c>
      <c r="M10" s="30"/>
      <c r="N10" s="31">
        <f>E10+H10+K10</f>
        <v>42</v>
      </c>
      <c r="O10" s="32">
        <f>G10+J10+M10</f>
        <v>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56"/>
    </row>
    <row r="11" spans="2:20" ht="30" customHeight="1">
      <c r="B11" s="27" t="s">
        <v>23</v>
      </c>
      <c r="C11" s="63" t="s">
        <v>59</v>
      </c>
      <c r="D11" s="63" t="s">
        <v>64</v>
      </c>
      <c r="E11" s="28">
        <v>21</v>
      </c>
      <c r="F11" s="28" t="s">
        <v>22</v>
      </c>
      <c r="G11" s="30">
        <v>7</v>
      </c>
      <c r="H11" s="28">
        <v>21</v>
      </c>
      <c r="I11" s="28" t="s">
        <v>22</v>
      </c>
      <c r="J11" s="30">
        <v>12</v>
      </c>
      <c r="K11" s="28"/>
      <c r="L11" s="28" t="s">
        <v>22</v>
      </c>
      <c r="M11" s="30"/>
      <c r="N11" s="31">
        <f>E11+H11+K11</f>
        <v>42</v>
      </c>
      <c r="O11" s="32">
        <f>G11+J11+M11</f>
        <v>19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60</v>
      </c>
      <c r="D12" s="63" t="s">
        <v>65</v>
      </c>
      <c r="E12" s="28">
        <v>21</v>
      </c>
      <c r="F12" s="28" t="s">
        <v>22</v>
      </c>
      <c r="G12" s="30">
        <v>7</v>
      </c>
      <c r="H12" s="28">
        <v>21</v>
      </c>
      <c r="I12" s="28" t="s">
        <v>22</v>
      </c>
      <c r="J12" s="30">
        <v>5</v>
      </c>
      <c r="K12" s="28"/>
      <c r="L12" s="28" t="s">
        <v>22</v>
      </c>
      <c r="M12" s="30"/>
      <c r="N12" s="31">
        <f>E12+H12+K12</f>
        <v>42</v>
      </c>
      <c r="O12" s="32">
        <f>G12+J12+M12</f>
        <v>12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4" t="s">
        <v>61</v>
      </c>
      <c r="D13" s="64" t="s">
        <v>66</v>
      </c>
      <c r="E13" s="35">
        <v>19</v>
      </c>
      <c r="F13" s="36" t="s">
        <v>22</v>
      </c>
      <c r="G13" s="37">
        <v>21</v>
      </c>
      <c r="H13" s="35">
        <v>19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38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Liberecký kraj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206</v>
      </c>
      <c r="O14" s="40">
        <f t="shared" si="1"/>
        <v>90</v>
      </c>
      <c r="P14" s="39">
        <f t="shared" si="1"/>
        <v>8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D9" sqref="D9:D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67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68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62" t="s">
        <v>80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69</v>
      </c>
      <c r="D9" s="65" t="s">
        <v>74</v>
      </c>
      <c r="E9" s="28">
        <v>21</v>
      </c>
      <c r="F9" s="29" t="s">
        <v>22</v>
      </c>
      <c r="G9" s="30">
        <v>11</v>
      </c>
      <c r="H9" s="28">
        <v>0</v>
      </c>
      <c r="I9" s="29" t="s">
        <v>22</v>
      </c>
      <c r="J9" s="30">
        <v>21</v>
      </c>
      <c r="K9" s="28">
        <v>0</v>
      </c>
      <c r="L9" s="29" t="s">
        <v>22</v>
      </c>
      <c r="M9" s="30">
        <v>21</v>
      </c>
      <c r="N9" s="31">
        <f>E9+H9+K9</f>
        <v>21</v>
      </c>
      <c r="O9" s="32">
        <f>G9+J9+M9</f>
        <v>53</v>
      </c>
      <c r="P9" s="33">
        <f>IF(E9&gt;G9,1,0)+IF(H9&gt;J9,1,0)+IF(K9&gt;M9,1,0)</f>
        <v>1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56"/>
    </row>
    <row r="10" spans="2:20" ht="30" customHeight="1">
      <c r="B10" s="27" t="s">
        <v>26</v>
      </c>
      <c r="C10" s="63" t="s">
        <v>70</v>
      </c>
      <c r="D10" s="63" t="s">
        <v>75</v>
      </c>
      <c r="E10" s="28">
        <v>22</v>
      </c>
      <c r="F10" s="28" t="s">
        <v>22</v>
      </c>
      <c r="G10" s="30">
        <v>24</v>
      </c>
      <c r="H10" s="28">
        <v>21</v>
      </c>
      <c r="I10" s="28" t="s">
        <v>22</v>
      </c>
      <c r="J10" s="30">
        <v>13</v>
      </c>
      <c r="K10" s="28">
        <v>16</v>
      </c>
      <c r="L10" s="28" t="s">
        <v>22</v>
      </c>
      <c r="M10" s="30">
        <v>21</v>
      </c>
      <c r="N10" s="31">
        <f>E10+H10+K10</f>
        <v>59</v>
      </c>
      <c r="O10" s="32">
        <f>G10+J10+M10</f>
        <v>58</v>
      </c>
      <c r="P10" s="33">
        <f>IF(E10&gt;G10,1,0)+IF(H10&gt;J10,1,0)+IF(K10&gt;M10,1,0)</f>
        <v>1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56"/>
    </row>
    <row r="11" spans="2:20" ht="30" customHeight="1">
      <c r="B11" s="27" t="s">
        <v>23</v>
      </c>
      <c r="C11" s="63" t="s">
        <v>71</v>
      </c>
      <c r="D11" s="63" t="s">
        <v>76</v>
      </c>
      <c r="E11" s="28">
        <v>21</v>
      </c>
      <c r="F11" s="28" t="s">
        <v>22</v>
      </c>
      <c r="G11" s="30">
        <v>14</v>
      </c>
      <c r="H11" s="28">
        <v>13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18</v>
      </c>
      <c r="N11" s="31">
        <f>E11+H11+K11</f>
        <v>55</v>
      </c>
      <c r="O11" s="32">
        <f>G11+J11+M11</f>
        <v>53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72</v>
      </c>
      <c r="D12" s="63" t="s">
        <v>77</v>
      </c>
      <c r="E12" s="28">
        <v>12</v>
      </c>
      <c r="F12" s="28" t="s">
        <v>22</v>
      </c>
      <c r="G12" s="30">
        <v>21</v>
      </c>
      <c r="H12" s="28">
        <v>21</v>
      </c>
      <c r="I12" s="28" t="s">
        <v>22</v>
      </c>
      <c r="J12" s="30">
        <v>7</v>
      </c>
      <c r="K12" s="28">
        <v>15</v>
      </c>
      <c r="L12" s="28" t="s">
        <v>22</v>
      </c>
      <c r="M12" s="30">
        <v>21</v>
      </c>
      <c r="N12" s="31">
        <f>E12+H12+K12</f>
        <v>48</v>
      </c>
      <c r="O12" s="32">
        <f>G12+J12+M12</f>
        <v>49</v>
      </c>
      <c r="P12" s="33">
        <f>IF(E12&gt;G12,1,0)+IF(H12&gt;J12,1,0)+IF(K12&gt;M12,1,0)</f>
        <v>1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56"/>
    </row>
    <row r="13" spans="2:20" ht="30" customHeight="1" thickBot="1">
      <c r="B13" s="34" t="s">
        <v>14</v>
      </c>
      <c r="C13" s="64" t="s">
        <v>73</v>
      </c>
      <c r="D13" s="64" t="s">
        <v>78</v>
      </c>
      <c r="E13" s="35">
        <v>21</v>
      </c>
      <c r="F13" s="36" t="s">
        <v>22</v>
      </c>
      <c r="G13" s="37">
        <v>16</v>
      </c>
      <c r="H13" s="35">
        <v>15</v>
      </c>
      <c r="I13" s="36" t="s">
        <v>22</v>
      </c>
      <c r="J13" s="37">
        <v>21</v>
      </c>
      <c r="K13" s="35">
        <v>18</v>
      </c>
      <c r="L13" s="36" t="s">
        <v>22</v>
      </c>
      <c r="M13" s="37">
        <v>21</v>
      </c>
      <c r="N13" s="31">
        <f>E13+H13+K13</f>
        <v>54</v>
      </c>
      <c r="O13" s="32">
        <f>G13+J13+M13</f>
        <v>58</v>
      </c>
      <c r="P13" s="33">
        <f>IF(E13&gt;G13,1,0)+IF(H13&gt;J13,1,0)+IF(K13&gt;M13,1,0)</f>
        <v>1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TCM Středočeský kraj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237</v>
      </c>
      <c r="O14" s="40">
        <f t="shared" si="1"/>
        <v>271</v>
      </c>
      <c r="P14" s="39">
        <f t="shared" si="1"/>
        <v>6</v>
      </c>
      <c r="Q14" s="41">
        <f t="shared" si="1"/>
        <v>9</v>
      </c>
      <c r="R14" s="39">
        <f t="shared" si="1"/>
        <v>1</v>
      </c>
      <c r="S14" s="40">
        <f t="shared" si="1"/>
        <v>4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43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90" t="s">
        <v>82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5" t="s">
        <v>39</v>
      </c>
      <c r="D9" s="63" t="s">
        <v>89</v>
      </c>
      <c r="E9" s="28">
        <v>21</v>
      </c>
      <c r="F9" s="29" t="s">
        <v>22</v>
      </c>
      <c r="G9" s="30">
        <v>17</v>
      </c>
      <c r="H9" s="28">
        <v>21</v>
      </c>
      <c r="I9" s="29" t="s">
        <v>22</v>
      </c>
      <c r="J9" s="30">
        <v>12</v>
      </c>
      <c r="K9" s="28"/>
      <c r="L9" s="29" t="s">
        <v>22</v>
      </c>
      <c r="M9" s="30"/>
      <c r="N9" s="31">
        <f>E9+H9+K9</f>
        <v>42</v>
      </c>
      <c r="O9" s="32">
        <f>G9+J9+M9</f>
        <v>29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56"/>
    </row>
    <row r="10" spans="2:20" ht="30" customHeight="1">
      <c r="B10" s="27" t="s">
        <v>26</v>
      </c>
      <c r="C10" s="63" t="s">
        <v>40</v>
      </c>
      <c r="D10" s="63" t="s">
        <v>46</v>
      </c>
      <c r="E10" s="28">
        <v>19</v>
      </c>
      <c r="F10" s="28" t="s">
        <v>22</v>
      </c>
      <c r="G10" s="30">
        <v>21</v>
      </c>
      <c r="H10" s="28">
        <v>21</v>
      </c>
      <c r="I10" s="28" t="s">
        <v>22</v>
      </c>
      <c r="J10" s="30">
        <v>18</v>
      </c>
      <c r="K10" s="28">
        <v>12</v>
      </c>
      <c r="L10" s="28" t="s">
        <v>22</v>
      </c>
      <c r="M10" s="30">
        <v>21</v>
      </c>
      <c r="N10" s="31">
        <f>E10+H10+K10</f>
        <v>52</v>
      </c>
      <c r="O10" s="32">
        <f>G10+J10+M10</f>
        <v>60</v>
      </c>
      <c r="P10" s="33">
        <f>IF(E10&gt;G10,1,0)+IF(H10&gt;J10,1,0)+IF(K10&gt;M10,1,0)</f>
        <v>1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56"/>
    </row>
    <row r="11" spans="2:20" ht="30" customHeight="1">
      <c r="B11" s="27" t="s">
        <v>23</v>
      </c>
      <c r="C11" s="63" t="s">
        <v>41</v>
      </c>
      <c r="D11" s="63" t="s">
        <v>47</v>
      </c>
      <c r="E11" s="28">
        <v>23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11</v>
      </c>
      <c r="K11" s="28"/>
      <c r="L11" s="28" t="s">
        <v>22</v>
      </c>
      <c r="M11" s="30"/>
      <c r="N11" s="31">
        <f>E11+H11+K11</f>
        <v>44</v>
      </c>
      <c r="O11" s="32">
        <f>G11+J11+M11</f>
        <v>32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42</v>
      </c>
      <c r="D12" s="63" t="s">
        <v>48</v>
      </c>
      <c r="E12" s="28">
        <v>21</v>
      </c>
      <c r="F12" s="28" t="s">
        <v>22</v>
      </c>
      <c r="G12" s="30">
        <v>17</v>
      </c>
      <c r="H12" s="28">
        <v>18</v>
      </c>
      <c r="I12" s="28" t="s">
        <v>22</v>
      </c>
      <c r="J12" s="30">
        <v>21</v>
      </c>
      <c r="K12" s="28">
        <v>17</v>
      </c>
      <c r="L12" s="28" t="s">
        <v>22</v>
      </c>
      <c r="M12" s="30">
        <v>21</v>
      </c>
      <c r="N12" s="31">
        <f>E12+H12+K12</f>
        <v>56</v>
      </c>
      <c r="O12" s="32">
        <f>G12+J12+M12</f>
        <v>59</v>
      </c>
      <c r="P12" s="33">
        <f>IF(E12&gt;G12,1,0)+IF(H12&gt;J12,1,0)+IF(K12&gt;M12,1,0)</f>
        <v>1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56"/>
    </row>
    <row r="13" spans="2:20" ht="30" customHeight="1" thickBot="1">
      <c r="B13" s="34" t="s">
        <v>14</v>
      </c>
      <c r="C13" s="64" t="s">
        <v>81</v>
      </c>
      <c r="D13" s="64" t="s">
        <v>90</v>
      </c>
      <c r="E13" s="35">
        <v>13</v>
      </c>
      <c r="F13" s="36" t="s">
        <v>22</v>
      </c>
      <c r="G13" s="37">
        <v>21</v>
      </c>
      <c r="H13" s="35">
        <v>9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22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Jižní Morava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216</v>
      </c>
      <c r="O14" s="40">
        <f t="shared" si="1"/>
        <v>222</v>
      </c>
      <c r="P14" s="39">
        <f t="shared" si="1"/>
        <v>6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J9" sqref="J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44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90" t="s">
        <v>83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34</v>
      </c>
      <c r="D9" s="65" t="s">
        <v>87</v>
      </c>
      <c r="E9" s="28">
        <v>7</v>
      </c>
      <c r="F9" s="29" t="s">
        <v>22</v>
      </c>
      <c r="G9" s="30">
        <v>21</v>
      </c>
      <c r="H9" s="28">
        <v>10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17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56"/>
    </row>
    <row r="10" spans="2:20" ht="30" customHeight="1">
      <c r="B10" s="27" t="s">
        <v>26</v>
      </c>
      <c r="C10" s="63" t="s">
        <v>35</v>
      </c>
      <c r="D10" s="63" t="s">
        <v>51</v>
      </c>
      <c r="E10" s="28">
        <v>19</v>
      </c>
      <c r="F10" s="28" t="s">
        <v>22</v>
      </c>
      <c r="G10" s="30">
        <v>21</v>
      </c>
      <c r="H10" s="28">
        <v>21</v>
      </c>
      <c r="I10" s="28" t="s">
        <v>22</v>
      </c>
      <c r="J10" s="30">
        <v>23</v>
      </c>
      <c r="K10" s="28"/>
      <c r="L10" s="28" t="s">
        <v>22</v>
      </c>
      <c r="M10" s="30"/>
      <c r="N10" s="31">
        <f>E10+H10+K10</f>
        <v>40</v>
      </c>
      <c r="O10" s="32">
        <f>G10+J10+M10</f>
        <v>44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56"/>
    </row>
    <row r="11" spans="2:20" ht="30" customHeight="1">
      <c r="B11" s="27" t="s">
        <v>23</v>
      </c>
      <c r="C11" s="63" t="s">
        <v>36</v>
      </c>
      <c r="D11" s="63" t="s">
        <v>88</v>
      </c>
      <c r="E11" s="28">
        <v>22</v>
      </c>
      <c r="F11" s="28" t="s">
        <v>22</v>
      </c>
      <c r="G11" s="30">
        <v>20</v>
      </c>
      <c r="H11" s="28">
        <v>21</v>
      </c>
      <c r="I11" s="28" t="s">
        <v>22</v>
      </c>
      <c r="J11" s="30">
        <v>11</v>
      </c>
      <c r="K11" s="28"/>
      <c r="L11" s="28" t="s">
        <v>22</v>
      </c>
      <c r="M11" s="30"/>
      <c r="N11" s="31">
        <f>E11+H11+K11</f>
        <v>43</v>
      </c>
      <c r="O11" s="32">
        <f>G11+J11+M11</f>
        <v>31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37</v>
      </c>
      <c r="D12" s="63" t="s">
        <v>53</v>
      </c>
      <c r="E12" s="28">
        <v>21</v>
      </c>
      <c r="F12" s="28" t="s">
        <v>22</v>
      </c>
      <c r="G12" s="30">
        <v>12</v>
      </c>
      <c r="H12" s="28">
        <v>22</v>
      </c>
      <c r="I12" s="28" t="s">
        <v>22</v>
      </c>
      <c r="J12" s="30">
        <v>20</v>
      </c>
      <c r="K12" s="28"/>
      <c r="L12" s="28" t="s">
        <v>22</v>
      </c>
      <c r="M12" s="30"/>
      <c r="N12" s="31">
        <f>E12+H12+K12</f>
        <v>43</v>
      </c>
      <c r="O12" s="32">
        <f>G12+J12+M12</f>
        <v>32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4" t="s">
        <v>38</v>
      </c>
      <c r="D13" s="64" t="s">
        <v>54</v>
      </c>
      <c r="E13" s="35">
        <v>21</v>
      </c>
      <c r="F13" s="36" t="s">
        <v>22</v>
      </c>
      <c r="G13" s="37">
        <v>14</v>
      </c>
      <c r="H13" s="35">
        <v>21</v>
      </c>
      <c r="I13" s="36" t="s">
        <v>22</v>
      </c>
      <c r="J13" s="37">
        <v>19</v>
      </c>
      <c r="K13" s="35"/>
      <c r="L13" s="36" t="s">
        <v>22</v>
      </c>
      <c r="M13" s="37"/>
      <c r="N13" s="31">
        <f>E13+H13+K13</f>
        <v>42</v>
      </c>
      <c r="O13" s="32">
        <f>G13+J13+M13</f>
        <v>33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Východní Čechy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185</v>
      </c>
      <c r="O14" s="40">
        <f t="shared" si="1"/>
        <v>182</v>
      </c>
      <c r="P14" s="39">
        <f t="shared" si="1"/>
        <v>6</v>
      </c>
      <c r="Q14" s="41">
        <f t="shared" si="1"/>
        <v>4</v>
      </c>
      <c r="R14" s="39">
        <f t="shared" si="1"/>
        <v>3</v>
      </c>
      <c r="S14" s="40">
        <f t="shared" si="1"/>
        <v>2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zoomScalePageLayoutView="0" workbookViewId="0" topLeftCell="A1">
      <selection activeCell="M9" sqref="M9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2:20" ht="19.5" customHeight="1" thickBot="1">
      <c r="B3" s="5" t="s">
        <v>1</v>
      </c>
      <c r="C3" s="6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55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17</v>
      </c>
      <c r="R4" s="74"/>
      <c r="S4" s="10"/>
      <c r="T4" s="60">
        <v>42861</v>
      </c>
    </row>
    <row r="5" spans="2:20" ht="19.5" customHeight="1">
      <c r="B5" s="7" t="s">
        <v>4</v>
      </c>
      <c r="C5" s="11"/>
      <c r="D5" s="75" t="s">
        <v>68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/>
      <c r="Q5" s="78" t="s">
        <v>2</v>
      </c>
      <c r="R5" s="79"/>
      <c r="S5" s="9"/>
      <c r="T5" s="61" t="s">
        <v>29</v>
      </c>
    </row>
    <row r="6" spans="2:20" ht="19.5" customHeight="1" thickBot="1">
      <c r="B6" s="12" t="s">
        <v>5</v>
      </c>
      <c r="C6" s="13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4"/>
      <c r="R6" s="15"/>
      <c r="S6" s="51"/>
      <c r="T6" s="90" t="s">
        <v>84</v>
      </c>
    </row>
    <row r="7" spans="2:20" ht="24.75" customHeight="1">
      <c r="B7" s="16"/>
      <c r="C7" s="17" t="s">
        <v>6</v>
      </c>
      <c r="D7" s="17" t="s">
        <v>7</v>
      </c>
      <c r="E7" s="83" t="s">
        <v>8</v>
      </c>
      <c r="F7" s="84"/>
      <c r="G7" s="84"/>
      <c r="H7" s="84"/>
      <c r="I7" s="84"/>
      <c r="J7" s="84"/>
      <c r="K7" s="84"/>
      <c r="L7" s="84"/>
      <c r="M7" s="85"/>
      <c r="N7" s="86" t="s">
        <v>18</v>
      </c>
      <c r="O7" s="87"/>
      <c r="P7" s="86" t="s">
        <v>19</v>
      </c>
      <c r="Q7" s="87"/>
      <c r="R7" s="86" t="s">
        <v>20</v>
      </c>
      <c r="S7" s="87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3" t="s">
        <v>57</v>
      </c>
      <c r="D9" s="65" t="s">
        <v>91</v>
      </c>
      <c r="E9" s="28">
        <v>21</v>
      </c>
      <c r="F9" s="29" t="s">
        <v>22</v>
      </c>
      <c r="G9" s="30">
        <v>11</v>
      </c>
      <c r="H9" s="28">
        <v>18</v>
      </c>
      <c r="I9" s="29" t="s">
        <v>22</v>
      </c>
      <c r="J9" s="30">
        <v>21</v>
      </c>
      <c r="K9" s="28">
        <v>21</v>
      </c>
      <c r="L9" s="29" t="s">
        <v>22</v>
      </c>
      <c r="M9" s="30">
        <v>19</v>
      </c>
      <c r="N9" s="31">
        <f>E9+H9+K9</f>
        <v>60</v>
      </c>
      <c r="O9" s="32">
        <f>G9+J9+M9</f>
        <v>51</v>
      </c>
      <c r="P9" s="33">
        <f>IF(E9&gt;G9,1,0)+IF(H9&gt;J9,1,0)+IF(K9&gt;M9,1,0)</f>
        <v>2</v>
      </c>
      <c r="Q9" s="28">
        <f>IF(E9&lt;G9,1,0)+IF(H9&lt;J9,1,0)+IF(K9&lt;M9,1,0)</f>
        <v>1</v>
      </c>
      <c r="R9" s="52">
        <f aca="true" t="shared" si="0" ref="R9:S13">IF(P9=2,1,0)</f>
        <v>1</v>
      </c>
      <c r="S9" s="30">
        <f t="shared" si="0"/>
        <v>0</v>
      </c>
      <c r="T9" s="56"/>
    </row>
    <row r="10" spans="2:20" ht="30" customHeight="1">
      <c r="B10" s="27" t="s">
        <v>26</v>
      </c>
      <c r="C10" s="63" t="s">
        <v>58</v>
      </c>
      <c r="D10" s="63" t="s">
        <v>75</v>
      </c>
      <c r="E10" s="28">
        <v>21</v>
      </c>
      <c r="F10" s="28" t="s">
        <v>22</v>
      </c>
      <c r="G10" s="30">
        <v>11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56"/>
    </row>
    <row r="11" spans="2:20" ht="30" customHeight="1">
      <c r="B11" s="27" t="s">
        <v>23</v>
      </c>
      <c r="C11" s="63" t="s">
        <v>85</v>
      </c>
      <c r="D11" s="63" t="s">
        <v>92</v>
      </c>
      <c r="E11" s="28">
        <v>21</v>
      </c>
      <c r="F11" s="28" t="s">
        <v>22</v>
      </c>
      <c r="G11" s="30">
        <v>9</v>
      </c>
      <c r="H11" s="28">
        <v>17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17</v>
      </c>
      <c r="N11" s="31">
        <f>E11+H11+K11</f>
        <v>59</v>
      </c>
      <c r="O11" s="32">
        <f>G11+J11+M11</f>
        <v>47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56"/>
    </row>
    <row r="12" spans="2:20" ht="30" customHeight="1">
      <c r="B12" s="27" t="s">
        <v>24</v>
      </c>
      <c r="C12" s="63" t="s">
        <v>60</v>
      </c>
      <c r="D12" s="63" t="s">
        <v>77</v>
      </c>
      <c r="E12" s="28">
        <v>21</v>
      </c>
      <c r="F12" s="28" t="s">
        <v>22</v>
      </c>
      <c r="G12" s="30">
        <v>16</v>
      </c>
      <c r="H12" s="28">
        <v>21</v>
      </c>
      <c r="I12" s="28" t="s">
        <v>22</v>
      </c>
      <c r="J12" s="30">
        <v>12</v>
      </c>
      <c r="K12" s="28"/>
      <c r="L12" s="28" t="s">
        <v>22</v>
      </c>
      <c r="M12" s="30"/>
      <c r="N12" s="31">
        <f>E12+H12+K12</f>
        <v>42</v>
      </c>
      <c r="O12" s="32">
        <f>G12+J12+M12</f>
        <v>28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4" t="s">
        <v>86</v>
      </c>
      <c r="D13" s="91" t="s">
        <v>93</v>
      </c>
      <c r="E13" s="35">
        <v>22</v>
      </c>
      <c r="F13" s="36" t="s">
        <v>22</v>
      </c>
      <c r="G13" s="37">
        <v>24</v>
      </c>
      <c r="H13" s="35">
        <v>21</v>
      </c>
      <c r="I13" s="36" t="s">
        <v>22</v>
      </c>
      <c r="J13" s="37">
        <v>12</v>
      </c>
      <c r="K13" s="35">
        <v>21</v>
      </c>
      <c r="L13" s="36" t="s">
        <v>22</v>
      </c>
      <c r="M13" s="37">
        <v>3</v>
      </c>
      <c r="N13" s="31">
        <f>E13+H13+K13</f>
        <v>64</v>
      </c>
      <c r="O13" s="32">
        <f>G13+J13+M13</f>
        <v>39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57"/>
    </row>
    <row r="14" spans="2:20" ht="34.5" customHeight="1" thickBot="1">
      <c r="B14" s="38" t="s">
        <v>10</v>
      </c>
      <c r="C14" s="88" t="str">
        <f>IF(R14&gt;S14,D4,IF(S14&gt;R14,D5,"remíza"))</f>
        <v>Liberecký kraj</v>
      </c>
      <c r="D14" s="88"/>
      <c r="E14" s="88"/>
      <c r="F14" s="88"/>
      <c r="G14" s="88"/>
      <c r="H14" s="88"/>
      <c r="I14" s="88"/>
      <c r="J14" s="88"/>
      <c r="K14" s="88"/>
      <c r="L14" s="88"/>
      <c r="M14" s="89"/>
      <c r="N14" s="39">
        <f aca="true" t="shared" si="1" ref="N14:S14">SUM(N9:N13)</f>
        <v>267</v>
      </c>
      <c r="O14" s="40">
        <f t="shared" si="1"/>
        <v>189</v>
      </c>
      <c r="P14" s="39">
        <f t="shared" si="1"/>
        <v>10</v>
      </c>
      <c r="Q14" s="41">
        <f t="shared" si="1"/>
        <v>3</v>
      </c>
      <c r="R14" s="39">
        <f t="shared" si="1"/>
        <v>5</v>
      </c>
      <c r="S14" s="40">
        <f t="shared" si="1"/>
        <v>0</v>
      </c>
      <c r="T14" s="58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9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9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zdenek.kracmar</cp:lastModifiedBy>
  <cp:lastPrinted>2017-05-07T09:48:19Z</cp:lastPrinted>
  <dcterms:created xsi:type="dcterms:W3CDTF">1996-11-18T12:18:44Z</dcterms:created>
  <dcterms:modified xsi:type="dcterms:W3CDTF">2017-05-07T10:03:31Z</dcterms:modified>
  <cp:category/>
  <cp:version/>
  <cp:contentType/>
  <cp:contentStatus/>
</cp:coreProperties>
</file>