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<sst xmlns="http://schemas.openxmlformats.org/spreadsheetml/2006/main" count="62" uniqueCount="56">
  <si>
    <t>ZÁPIS O UTKÁNÍ SMÍŠENÝCH DRUŽSTEV</t>
  </si>
  <si>
    <t>Název soutěže:</t>
  </si>
  <si>
    <t>Extraliga smíšených družstev</t>
  </si>
  <si>
    <t>Družstvo "A"</t>
  </si>
  <si>
    <t>SK STAVOS Brno Slatina</t>
  </si>
  <si>
    <t>Datum:</t>
  </si>
  <si>
    <t>20,1,2019</t>
  </si>
  <si>
    <t>Družstvo "B"</t>
  </si>
  <si>
    <t>Sokol Metor Praha Radotín A</t>
  </si>
  <si>
    <t>Místo:</t>
  </si>
  <si>
    <t>X-ARENA Brno-Slatina</t>
  </si>
  <si>
    <t>Vrchní rozhodčí:</t>
  </si>
  <si>
    <t>Karel Reichman</t>
  </si>
  <si>
    <t xml:space="preserve">3. kolo v soutěži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</si>
  <si>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</si>
  <si>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</si>
  <si>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</si>
  <si>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</si>
  <si>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</si>
  <si>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</si>
  <si>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</si>
  <si>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</si>
  <si>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Ludík Milan</t>
  </si>
  <si>
    <t>Rogalski Michal</t>
  </si>
  <si>
    <t>Sejková</t>
  </si>
  <si>
    <t>2.dvouhra mužů</t>
  </si>
  <si>
    <t>Soren Toft Hansen</t>
  </si>
  <si>
    <t>Rasmussen Steffen</t>
  </si>
  <si>
    <t>Uher</t>
  </si>
  <si>
    <t>3.dvouhra mužů</t>
  </si>
  <si>
    <t>Hniličan Matěj</t>
  </si>
  <si>
    <t>Danielak Marusz</t>
  </si>
  <si>
    <t>dvouhra   žen</t>
  </si>
  <si>
    <t>Kune Kate Jessica</t>
  </si>
  <si>
    <t>Koukalová Dominika</t>
  </si>
  <si>
    <t>1.čtyřhra mužů</t>
  </si>
  <si>
    <t>Moren Lukasz – Soren Toft</t>
  </si>
  <si>
    <t>Drančák Pavel – Rasmussen Stef.</t>
  </si>
  <si>
    <t>čtyřhra žen</t>
  </si>
  <si>
    <t>Repiska Martina – Kute Kane Jess.</t>
  </si>
  <si>
    <t>Nedelcheva Petya – Milová Sabina</t>
  </si>
  <si>
    <t>2.čtyřhra mužů</t>
  </si>
  <si>
    <t>Ludík Milan – Světnička Michal</t>
  </si>
  <si>
    <t>Rogalski Michal – Louda Jan</t>
  </si>
  <si>
    <t>smíšená čtyřhra</t>
  </si>
  <si>
    <t>Moren Lukasz – Repiska Martina</t>
  </si>
  <si>
    <t>Drančák Pavel – Nedelcheva Petya</t>
  </si>
  <si>
    <t>DMxDŽxXD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</si>
  <si>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</si>
  <si>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</si>
  <si>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</si>
  <si>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</si>
  <si>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</si>
  <si>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Družstvo SK Stavos Slatina  dopisuje na soupisku hráče Michala Světničku</t>
  </si>
  <si>
    <t>Podpis vedoucího družstva "A": ………………………………………………………….</t>
  </si>
  <si>
    <t>Podpis vedoucího družstva "B": ………………………………………………………….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</si>
</sst>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@"/>
    <numFmt numFmtId="167" formatCode="D/M/YYYY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6"/>
      <name val="Small Font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RomanEE"/>
      <family val="1"/>
    </font>
    <font>
      <sz val="11"/>
      <color indexed="17"/>
      <name val="Calibri"/>
      <family val="2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6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6" fillId="12" borderId="2" applyNumberFormat="0" applyAlignment="0" applyProtection="0"/>
    <xf numFmtId="164" fontId="7" fillId="0" borderId="0">
      <alignment horizontal="center" vertical="center" wrapText="1"/>
      <protection/>
    </xf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12" fillId="0" borderId="0" applyNumberFormat="0" applyFill="0" applyBorder="0" applyAlignment="0" applyProtection="0"/>
    <xf numFmtId="164" fontId="0" fillId="4" borderId="6" applyNumberFormat="0" applyAlignment="0" applyProtection="0"/>
    <xf numFmtId="164" fontId="13" fillId="0" borderId="7" applyNumberFormat="0" applyFill="0" applyAlignment="0" applyProtection="0"/>
    <xf numFmtId="164" fontId="14" fillId="0" borderId="0">
      <alignment/>
      <protection/>
    </xf>
    <xf numFmtId="164" fontId="15" fillId="6" borderId="0" applyNumberFormat="0" applyBorder="0" applyAlignment="0" applyProtection="0"/>
    <xf numFmtId="164" fontId="13" fillId="0" borderId="0" applyNumberFormat="0" applyFill="0" applyBorder="0" applyAlignment="0" applyProtection="0"/>
    <xf numFmtId="164" fontId="16" fillId="0" borderId="0">
      <alignment horizontal="center" vertical="center"/>
      <protection/>
    </xf>
    <xf numFmtId="164" fontId="16" fillId="0" borderId="0">
      <alignment vertical="center"/>
      <protection/>
    </xf>
    <xf numFmtId="164" fontId="17" fillId="0" borderId="0">
      <alignment horizontal="center" vertical="center"/>
      <protection/>
    </xf>
    <xf numFmtId="164" fontId="17" fillId="0" borderId="0">
      <alignment vertical="center"/>
      <protection/>
    </xf>
    <xf numFmtId="164" fontId="18" fillId="0" borderId="0">
      <alignment horizontal="center" vertical="center"/>
      <protection/>
    </xf>
    <xf numFmtId="164" fontId="19" fillId="7" borderId="8" applyNumberFormat="0" applyAlignment="0" applyProtection="0"/>
    <xf numFmtId="164" fontId="20" fillId="0" borderId="0" applyNumberFormat="0" applyFill="0" applyBorder="0" applyAlignment="0" applyProtection="0"/>
    <xf numFmtId="164" fontId="21" fillId="13" borderId="8" applyNumberFormat="0" applyAlignment="0" applyProtection="0"/>
    <xf numFmtId="164" fontId="22" fillId="13" borderId="9" applyNumberFormat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3" fillId="0" borderId="10" xfId="54" applyFont="1" applyBorder="1" applyAlignment="1">
      <alignment horizontal="center" vertical="center"/>
      <protection/>
    </xf>
    <xf numFmtId="164" fontId="24" fillId="0" borderId="11" xfId="50" applyFont="1" applyBorder="1" applyAlignment="1">
      <alignment vertical="center"/>
      <protection/>
    </xf>
    <xf numFmtId="164" fontId="1" fillId="0" borderId="12" xfId="0" applyFont="1" applyBorder="1" applyAlignment="1">
      <alignment vertical="center"/>
    </xf>
    <xf numFmtId="164" fontId="25" fillId="0" borderId="13" xfId="0" applyFont="1" applyBorder="1" applyAlignment="1">
      <alignment horizontal="left" vertical="center"/>
    </xf>
    <xf numFmtId="164" fontId="24" fillId="0" borderId="14" xfId="50" applyFont="1" applyBorder="1" applyAlignment="1">
      <alignment vertical="center"/>
      <protection/>
    </xf>
    <xf numFmtId="165" fontId="26" fillId="0" borderId="15" xfId="17" applyFont="1" applyFill="1" applyBorder="1" applyAlignment="1" applyProtection="1">
      <alignment horizontal="center" vertical="center"/>
      <protection/>
    </xf>
    <xf numFmtId="164" fontId="26" fillId="0" borderId="16" xfId="57" applyFont="1" applyBorder="1" applyAlignment="1">
      <alignment horizontal="left" vertical="center"/>
      <protection/>
    </xf>
    <xf numFmtId="164" fontId="1" fillId="0" borderId="16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26" fillId="0" borderId="19" xfId="0" applyFont="1" applyBorder="1" applyAlignment="1">
      <alignment horizontal="left" vertical="center"/>
    </xf>
    <xf numFmtId="164" fontId="1" fillId="0" borderId="19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1" fillId="0" borderId="18" xfId="0" applyFont="1" applyBorder="1" applyAlignment="1">
      <alignment vertical="center"/>
    </xf>
    <xf numFmtId="164" fontId="24" fillId="0" borderId="20" xfId="50" applyFont="1" applyBorder="1" applyAlignment="1">
      <alignment vertical="center"/>
      <protection/>
    </xf>
    <xf numFmtId="164" fontId="27" fillId="0" borderId="21" xfId="57" applyFont="1" applyBorder="1" applyAlignment="1">
      <alignment horizontal="center" vertical="center"/>
      <protection/>
    </xf>
    <xf numFmtId="164" fontId="28" fillId="0" borderId="22" xfId="57" applyFont="1" applyBorder="1" applyAlignment="1">
      <alignment horizontal="left" vertical="center"/>
      <protection/>
    </xf>
    <xf numFmtId="164" fontId="1" fillId="0" borderId="23" xfId="0" applyFont="1" applyBorder="1" applyAlignment="1">
      <alignment vertical="center"/>
    </xf>
    <xf numFmtId="164" fontId="1" fillId="0" borderId="21" xfId="0" applyFont="1" applyBorder="1" applyAlignment="1">
      <alignment vertical="center"/>
    </xf>
    <xf numFmtId="164" fontId="1" fillId="0" borderId="10" xfId="0" applyFont="1" applyBorder="1" applyAlignment="1">
      <alignment horizontal="right" vertical="center"/>
    </xf>
    <xf numFmtId="164" fontId="1" fillId="0" borderId="24" xfId="0" applyFont="1" applyBorder="1" applyAlignment="1">
      <alignment vertical="center"/>
    </xf>
    <xf numFmtId="164" fontId="26" fillId="0" borderId="25" xfId="53" applyFont="1" applyBorder="1">
      <alignment horizontal="center" vertical="center"/>
      <protection/>
    </xf>
    <xf numFmtId="164" fontId="26" fillId="0" borderId="26" xfId="53" applyFont="1" applyBorder="1">
      <alignment horizontal="center" vertical="center"/>
      <protection/>
    </xf>
    <xf numFmtId="164" fontId="27" fillId="0" borderId="27" xfId="41" applyFont="1" applyBorder="1" applyAlignment="1">
      <alignment horizontal="center" vertical="center"/>
      <protection/>
    </xf>
    <xf numFmtId="164" fontId="27" fillId="0" borderId="28" xfId="41" applyFont="1" applyBorder="1" applyAlignment="1">
      <alignment horizontal="center" vertical="center"/>
      <protection/>
    </xf>
    <xf numFmtId="164" fontId="27" fillId="0" borderId="29" xfId="41" applyFont="1" applyBorder="1" applyAlignment="1">
      <alignment horizontal="center" vertical="center"/>
      <protection/>
    </xf>
    <xf numFmtId="164" fontId="26" fillId="0" borderId="30" xfId="53" applyFont="1" applyBorder="1">
      <alignment horizontal="center" vertical="center"/>
      <protection/>
    </xf>
    <xf numFmtId="165" fontId="26" fillId="0" borderId="31" xfId="17" applyFont="1" applyFill="1" applyBorder="1" applyProtection="1">
      <alignment horizontal="center"/>
      <protection/>
    </xf>
    <xf numFmtId="164" fontId="26" fillId="0" borderId="31" xfId="53" applyFont="1" applyBorder="1">
      <alignment horizontal="center" vertical="center"/>
      <protection/>
    </xf>
    <xf numFmtId="164" fontId="29" fillId="0" borderId="31" xfId="41" applyFont="1" applyBorder="1" applyAlignment="1">
      <alignment horizontal="center" vertical="center"/>
      <protection/>
    </xf>
    <xf numFmtId="164" fontId="1" fillId="0" borderId="32" xfId="0" applyFont="1" applyBorder="1" applyAlignment="1">
      <alignment/>
    </xf>
    <xf numFmtId="164" fontId="1" fillId="0" borderId="31" xfId="0" applyFont="1" applyBorder="1" applyAlignment="1">
      <alignment/>
    </xf>
    <xf numFmtId="164" fontId="1" fillId="0" borderId="33" xfId="0" applyFont="1" applyBorder="1" applyAlignment="1">
      <alignment/>
    </xf>
    <xf numFmtId="164" fontId="27" fillId="13" borderId="34" xfId="41" applyFont="1" applyFill="1" applyBorder="1" applyAlignment="1">
      <alignment horizontal="center" vertical="center" wrapText="1"/>
      <protection/>
    </xf>
    <xf numFmtId="164" fontId="1" fillId="0" borderId="15" xfId="0" applyFont="1" applyBorder="1" applyAlignment="1">
      <alignment horizontal="left" vertical="center" indent="1"/>
    </xf>
    <xf numFmtId="164" fontId="1" fillId="0" borderId="15" xfId="53" applyFont="1" applyBorder="1" applyAlignment="1">
      <alignment horizontal="left" vertical="center" indent="1"/>
      <protection/>
    </xf>
    <xf numFmtId="164" fontId="24" fillId="0" borderId="17" xfId="55" applyFont="1" applyBorder="1">
      <alignment horizontal="center" vertical="center"/>
      <protection/>
    </xf>
    <xf numFmtId="164" fontId="24" fillId="0" borderId="35" xfId="55" applyFont="1" applyBorder="1">
      <alignment horizontal="center" vertical="center"/>
      <protection/>
    </xf>
    <xf numFmtId="164" fontId="24" fillId="0" borderId="15" xfId="55" applyFont="1" applyBorder="1">
      <alignment horizontal="center" vertical="center"/>
      <protection/>
    </xf>
    <xf numFmtId="164" fontId="24" fillId="0" borderId="36" xfId="55" applyFont="1" applyBorder="1" applyProtection="1">
      <alignment horizontal="center" vertical="center"/>
      <protection hidden="1"/>
    </xf>
    <xf numFmtId="164" fontId="24" fillId="0" borderId="15" xfId="55" applyFont="1" applyBorder="1" applyProtection="1">
      <alignment horizontal="center" vertical="center"/>
      <protection hidden="1"/>
    </xf>
    <xf numFmtId="164" fontId="24" fillId="0" borderId="36" xfId="55" applyFont="1" applyBorder="1">
      <alignment horizontal="center" vertical="center"/>
      <protection/>
    </xf>
    <xf numFmtId="164" fontId="24" fillId="0" borderId="37" xfId="55" applyFont="1" applyBorder="1">
      <alignment horizontal="center" vertical="center"/>
      <protection/>
    </xf>
    <xf numFmtId="164" fontId="1" fillId="0" borderId="18" xfId="0" applyFont="1" applyBorder="1" applyAlignment="1">
      <alignment horizontal="left" vertical="center" indent="1"/>
    </xf>
    <xf numFmtId="164" fontId="24" fillId="0" borderId="38" xfId="55" applyFont="1" applyBorder="1">
      <alignment horizontal="center" vertical="center"/>
      <protection/>
    </xf>
    <xf numFmtId="164" fontId="27" fillId="0" borderId="34" xfId="41" applyFont="1" applyBorder="1" applyAlignment="1">
      <alignment horizontal="center" vertical="center" wrapText="1"/>
      <protection/>
    </xf>
    <xf numFmtId="164" fontId="27" fillId="0" borderId="39" xfId="41" applyFont="1" applyBorder="1" applyAlignment="1">
      <alignment horizontal="center" vertical="center" wrapText="1"/>
      <protection/>
    </xf>
    <xf numFmtId="164" fontId="1" fillId="0" borderId="40" xfId="0" applyFont="1" applyBorder="1" applyAlignment="1">
      <alignment horizontal="left" vertical="center" indent="1"/>
    </xf>
    <xf numFmtId="164" fontId="24" fillId="0" borderId="0" xfId="55" applyFont="1" applyBorder="1">
      <alignment horizontal="center" vertical="center"/>
      <protection/>
    </xf>
    <xf numFmtId="164" fontId="24" fillId="0" borderId="10" xfId="55" applyFont="1" applyBorder="1">
      <alignment horizontal="center" vertical="center"/>
      <protection/>
    </xf>
    <xf numFmtId="164" fontId="24" fillId="0" borderId="40" xfId="55" applyFont="1" applyBorder="1">
      <alignment horizontal="center" vertical="center"/>
      <protection/>
    </xf>
    <xf numFmtId="164" fontId="24" fillId="0" borderId="41" xfId="55" applyFont="1" applyBorder="1">
      <alignment horizontal="center" vertical="center"/>
      <protection/>
    </xf>
    <xf numFmtId="164" fontId="1" fillId="0" borderId="42" xfId="0" applyFont="1" applyBorder="1" applyAlignment="1">
      <alignment horizontal="left" vertical="center" indent="1"/>
    </xf>
    <xf numFmtId="164" fontId="30" fillId="2" borderId="43" xfId="54" applyFont="1" applyFill="1" applyBorder="1">
      <alignment vertical="center"/>
      <protection/>
    </xf>
    <xf numFmtId="164" fontId="23" fillId="2" borderId="44" xfId="0" applyFont="1" applyFill="1" applyBorder="1" applyAlignment="1">
      <alignment horizontal="left" vertical="center"/>
    </xf>
    <xf numFmtId="164" fontId="26" fillId="0" borderId="45" xfId="53" applyFont="1" applyBorder="1" applyProtection="1">
      <alignment horizontal="center" vertical="center"/>
      <protection hidden="1"/>
    </xf>
    <xf numFmtId="164" fontId="26" fillId="0" borderId="46" xfId="53" applyFont="1" applyBorder="1" applyProtection="1">
      <alignment horizontal="center" vertical="center"/>
      <protection hidden="1"/>
    </xf>
    <xf numFmtId="164" fontId="26" fillId="0" borderId="47" xfId="53" applyFont="1" applyBorder="1" applyProtection="1">
      <alignment horizontal="center" vertical="center"/>
      <protection hidden="1"/>
    </xf>
    <xf numFmtId="164" fontId="1" fillId="0" borderId="44" xfId="0" applyFont="1" applyBorder="1" applyAlignment="1">
      <alignment horizontal="left" vertical="center" indent="1"/>
    </xf>
    <xf numFmtId="164" fontId="31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24" fillId="0" borderId="0" xfId="55" applyFont="1">
      <alignment horizontal="center" vertical="center"/>
      <protection/>
    </xf>
    <xf numFmtId="164" fontId="33" fillId="0" borderId="0" xfId="41" applyFont="1" applyBorder="1" applyAlignment="1">
      <alignment horizontal="center" vertical="center"/>
      <protection/>
    </xf>
    <xf numFmtId="164" fontId="1" fillId="0" borderId="0" xfId="50" applyFont="1">
      <alignment/>
      <protection/>
    </xf>
    <xf numFmtId="164" fontId="25" fillId="0" borderId="0" xfId="50" applyFont="1">
      <alignment/>
      <protection/>
    </xf>
    <xf numFmtId="164" fontId="24" fillId="0" borderId="0" xfId="50" applyFont="1">
      <alignment/>
      <protection/>
    </xf>
    <xf numFmtId="164" fontId="29" fillId="0" borderId="0" xfId="50" applyFont="1">
      <alignment/>
      <protection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4" fillId="0" borderId="0" xfId="0" applyFont="1" applyAlignment="1">
      <alignment/>
    </xf>
    <xf numFmtId="164" fontId="34" fillId="0" borderId="0" xfId="50" applyFont="1">
      <alignment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lé písmo" xfId="41"/>
    <cellStyle name="Nadpis 1" xfId="42"/>
    <cellStyle name="Nadpis 2" xfId="43"/>
    <cellStyle name="Nadpis 3" xfId="44"/>
    <cellStyle name="Nadpis 4" xfId="45"/>
    <cellStyle name="Neutrální" xfId="46"/>
    <cellStyle name="Název" xfId="47"/>
    <cellStyle name="Poznámka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ysvětlující text" xfId="59"/>
    <cellStyle name="Výpočet" xfId="60"/>
    <cellStyle name="Výstup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workbookViewId="0" topLeftCell="A7">
      <selection activeCell="K10" sqref="K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9.5" customHeight="1">
      <c r="B3" s="3" t="s">
        <v>1</v>
      </c>
      <c r="C3" s="4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9.5" customHeight="1">
      <c r="B4" s="6" t="s">
        <v>3</v>
      </c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 t="s">
        <v>5</v>
      </c>
      <c r="R4" s="9"/>
      <c r="S4" s="10"/>
      <c r="T4" s="11" t="s">
        <v>6</v>
      </c>
    </row>
    <row r="5" spans="2:20" ht="19.5" customHeight="1">
      <c r="B5" s="6" t="s">
        <v>7</v>
      </c>
      <c r="C5" s="12"/>
      <c r="D5" s="13" t="s">
        <v>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9</v>
      </c>
      <c r="R5" s="14"/>
      <c r="S5" s="15" t="s">
        <v>10</v>
      </c>
      <c r="T5" s="16"/>
    </row>
    <row r="6" spans="2:20" ht="19.5" customHeight="1">
      <c r="B6" s="17" t="s">
        <v>11</v>
      </c>
      <c r="C6" s="18"/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1"/>
      <c r="S6" s="22"/>
      <c r="T6" s="23" t="s">
        <v>13</v>
      </c>
    </row>
    <row r="7" spans="2:20" ht="24.75" customHeight="1">
      <c r="B7" s="24"/>
      <c r="C7" s="25" t="s">
        <v>14</v>
      </c>
      <c r="D7" s="25" t="s">
        <v>15</v>
      </c>
      <c r="E7" s="26" t="s">
        <v>16</v>
      </c>
      <c r="F7" s="26"/>
      <c r="G7" s="26"/>
      <c r="H7" s="26"/>
      <c r="I7" s="26"/>
      <c r="J7" s="26"/>
      <c r="K7" s="26"/>
      <c r="L7" s="26"/>
      <c r="M7" s="26"/>
      <c r="N7" s="27" t="s">
        <v>17</v>
      </c>
      <c r="O7" s="27"/>
      <c r="P7" s="27" t="s">
        <v>18</v>
      </c>
      <c r="Q7" s="27"/>
      <c r="R7" s="27" t="s">
        <v>19</v>
      </c>
      <c r="S7" s="27"/>
      <c r="T7" s="28" t="s">
        <v>20</v>
      </c>
    </row>
    <row r="8" spans="2:20" ht="9.75" customHeigh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2"/>
      <c r="M8" s="32"/>
      <c r="N8" s="33"/>
      <c r="O8" s="34"/>
      <c r="P8" s="33"/>
      <c r="Q8" s="34"/>
      <c r="R8" s="33"/>
      <c r="S8" s="34"/>
      <c r="T8" s="35"/>
    </row>
    <row r="9" spans="2:20" ht="30" customHeight="1">
      <c r="B9" s="36" t="s">
        <v>21</v>
      </c>
      <c r="C9" s="37" t="s">
        <v>22</v>
      </c>
      <c r="D9" s="38" t="s">
        <v>23</v>
      </c>
      <c r="E9" s="39">
        <v>26</v>
      </c>
      <c r="F9" s="40"/>
      <c r="G9" s="41">
        <v>24</v>
      </c>
      <c r="H9" s="39">
        <v>19</v>
      </c>
      <c r="I9" s="40"/>
      <c r="J9" s="41">
        <v>21</v>
      </c>
      <c r="K9" s="39">
        <v>23</v>
      </c>
      <c r="L9" s="40"/>
      <c r="M9" s="41">
        <v>21</v>
      </c>
      <c r="N9" s="42">
        <f aca="true" t="shared" si="0" ref="N9:N17">E9+H9+K9</f>
        <v>68</v>
      </c>
      <c r="O9" s="43">
        <f aca="true" t="shared" si="1" ref="O9:O17">G9+J9+M9</f>
        <v>66</v>
      </c>
      <c r="P9" s="44">
        <f aca="true" t="shared" si="2" ref="P9:P16">IF(E9&gt;G9,1,0)+IF(H9&gt;J9,1,0)+IF(K9&gt;M9,1,0)</f>
        <v>2</v>
      </c>
      <c r="Q9" s="39">
        <f aca="true" t="shared" si="3" ref="Q9:Q16">IF(E9&lt;G9,1,0)+IF(H9&lt;J9,1,0)+IF(K9&lt;M9,1,0)</f>
        <v>1</v>
      </c>
      <c r="R9" s="45">
        <f>IF(P9=2,1,0)</f>
        <v>1</v>
      </c>
      <c r="S9" s="41">
        <f>IF(Q9=2,1,0)</f>
        <v>0</v>
      </c>
      <c r="T9" s="46" t="s">
        <v>24</v>
      </c>
    </row>
    <row r="10" spans="2:20" ht="30" customHeight="1">
      <c r="B10" s="36" t="s">
        <v>25</v>
      </c>
      <c r="C10" s="37" t="s">
        <v>26</v>
      </c>
      <c r="D10" s="37" t="s">
        <v>27</v>
      </c>
      <c r="E10" s="39">
        <v>21</v>
      </c>
      <c r="F10" s="39"/>
      <c r="G10" s="41">
        <v>19</v>
      </c>
      <c r="H10" s="39">
        <v>21</v>
      </c>
      <c r="I10" s="39"/>
      <c r="J10" s="41">
        <v>17</v>
      </c>
      <c r="K10" s="39"/>
      <c r="L10" s="39"/>
      <c r="M10" s="41"/>
      <c r="N10" s="42">
        <f t="shared" si="0"/>
        <v>42</v>
      </c>
      <c r="O10" s="43">
        <f t="shared" si="1"/>
        <v>36</v>
      </c>
      <c r="P10" s="44">
        <f t="shared" si="2"/>
        <v>2</v>
      </c>
      <c r="Q10" s="39">
        <f t="shared" si="3"/>
        <v>0</v>
      </c>
      <c r="R10" s="47">
        <f aca="true" t="shared" si="4" ref="R10:R17">IF(P10=2,1,0)</f>
        <v>1</v>
      </c>
      <c r="S10" s="41">
        <f aca="true" t="shared" si="5" ref="S10:S17">IF(Q10=2,1,0)</f>
        <v>0</v>
      </c>
      <c r="T10" s="46" t="s">
        <v>28</v>
      </c>
    </row>
    <row r="11" spans="2:20" ht="30" customHeight="1">
      <c r="B11" s="36" t="s">
        <v>29</v>
      </c>
      <c r="C11" s="37" t="s">
        <v>30</v>
      </c>
      <c r="D11" s="37" t="s">
        <v>31</v>
      </c>
      <c r="E11" s="39">
        <v>21</v>
      </c>
      <c r="F11" s="39"/>
      <c r="G11" s="41">
        <v>14</v>
      </c>
      <c r="H11" s="39">
        <v>18</v>
      </c>
      <c r="I11" s="39"/>
      <c r="J11" s="41">
        <v>21</v>
      </c>
      <c r="K11" s="39">
        <v>8</v>
      </c>
      <c r="L11" s="39"/>
      <c r="M11" s="41">
        <v>21</v>
      </c>
      <c r="N11" s="42">
        <f t="shared" si="0"/>
        <v>47</v>
      </c>
      <c r="O11" s="43">
        <f t="shared" si="1"/>
        <v>56</v>
      </c>
      <c r="P11" s="44">
        <f t="shared" si="2"/>
        <v>1</v>
      </c>
      <c r="Q11" s="39">
        <f t="shared" si="3"/>
        <v>2</v>
      </c>
      <c r="R11" s="47">
        <f t="shared" si="4"/>
        <v>0</v>
      </c>
      <c r="S11" s="41">
        <f t="shared" si="5"/>
        <v>1</v>
      </c>
      <c r="T11" s="46" t="s">
        <v>28</v>
      </c>
    </row>
    <row r="12" spans="2:20" ht="30" customHeight="1">
      <c r="B12" s="48" t="s">
        <v>32</v>
      </c>
      <c r="C12" s="37" t="s">
        <v>33</v>
      </c>
      <c r="D12" s="37" t="s">
        <v>34</v>
      </c>
      <c r="E12" s="39">
        <v>16</v>
      </c>
      <c r="F12" s="39"/>
      <c r="G12" s="41">
        <v>21</v>
      </c>
      <c r="H12" s="39">
        <v>21</v>
      </c>
      <c r="I12" s="39"/>
      <c r="J12" s="41">
        <v>11</v>
      </c>
      <c r="K12" s="39">
        <v>21</v>
      </c>
      <c r="L12" s="39"/>
      <c r="M12" s="41">
        <v>14</v>
      </c>
      <c r="N12" s="42">
        <f t="shared" si="0"/>
        <v>58</v>
      </c>
      <c r="O12" s="43">
        <f t="shared" si="1"/>
        <v>46</v>
      </c>
      <c r="P12" s="44">
        <f t="shared" si="2"/>
        <v>2</v>
      </c>
      <c r="Q12" s="39">
        <f t="shared" si="3"/>
        <v>1</v>
      </c>
      <c r="R12" s="47">
        <f t="shared" si="4"/>
        <v>1</v>
      </c>
      <c r="S12" s="41">
        <f t="shared" si="5"/>
        <v>0</v>
      </c>
      <c r="T12" s="46" t="s">
        <v>24</v>
      </c>
    </row>
    <row r="13" spans="2:20" ht="30" customHeight="1">
      <c r="B13" s="36" t="s">
        <v>35</v>
      </c>
      <c r="C13" s="37" t="s">
        <v>36</v>
      </c>
      <c r="D13" s="37" t="s">
        <v>37</v>
      </c>
      <c r="E13" s="39">
        <v>21</v>
      </c>
      <c r="F13" s="39"/>
      <c r="G13" s="41">
        <v>19</v>
      </c>
      <c r="H13" s="39">
        <v>21</v>
      </c>
      <c r="I13" s="39"/>
      <c r="J13" s="41">
        <v>14</v>
      </c>
      <c r="K13" s="39"/>
      <c r="L13" s="39"/>
      <c r="M13" s="41"/>
      <c r="N13" s="42">
        <f t="shared" si="0"/>
        <v>42</v>
      </c>
      <c r="O13" s="43">
        <f t="shared" si="1"/>
        <v>33</v>
      </c>
      <c r="P13" s="44">
        <f t="shared" si="2"/>
        <v>2</v>
      </c>
      <c r="Q13" s="39">
        <f t="shared" si="3"/>
        <v>0</v>
      </c>
      <c r="R13" s="47">
        <f t="shared" si="4"/>
        <v>1</v>
      </c>
      <c r="S13" s="41">
        <f t="shared" si="5"/>
        <v>0</v>
      </c>
      <c r="T13" s="46" t="s">
        <v>28</v>
      </c>
    </row>
    <row r="14" spans="2:20" ht="30" customHeight="1">
      <c r="B14" s="36" t="s">
        <v>38</v>
      </c>
      <c r="C14" s="37" t="s">
        <v>39</v>
      </c>
      <c r="D14" s="37" t="s">
        <v>40</v>
      </c>
      <c r="E14" s="39">
        <v>21</v>
      </c>
      <c r="F14" s="39"/>
      <c r="G14" s="41">
        <v>17</v>
      </c>
      <c r="H14" s="39">
        <v>17</v>
      </c>
      <c r="I14" s="39"/>
      <c r="J14" s="41">
        <v>21</v>
      </c>
      <c r="K14" s="39">
        <v>13</v>
      </c>
      <c r="L14" s="39"/>
      <c r="M14" s="41">
        <v>21</v>
      </c>
      <c r="N14" s="42">
        <f t="shared" si="0"/>
        <v>51</v>
      </c>
      <c r="O14" s="43">
        <f t="shared" si="1"/>
        <v>59</v>
      </c>
      <c r="P14" s="44">
        <f t="shared" si="2"/>
        <v>1</v>
      </c>
      <c r="Q14" s="39">
        <f t="shared" si="3"/>
        <v>2</v>
      </c>
      <c r="R14" s="47">
        <f t="shared" si="4"/>
        <v>0</v>
      </c>
      <c r="S14" s="41">
        <f t="shared" si="5"/>
        <v>1</v>
      </c>
      <c r="T14" s="46" t="s">
        <v>24</v>
      </c>
    </row>
    <row r="15" spans="2:20" ht="30" customHeight="1">
      <c r="B15" s="36" t="s">
        <v>41</v>
      </c>
      <c r="C15" s="37" t="s">
        <v>42</v>
      </c>
      <c r="D15" s="37" t="s">
        <v>43</v>
      </c>
      <c r="E15" s="39">
        <v>20</v>
      </c>
      <c r="F15" s="39"/>
      <c r="G15" s="41">
        <v>22</v>
      </c>
      <c r="H15" s="39">
        <v>23</v>
      </c>
      <c r="I15" s="39"/>
      <c r="J15" s="41">
        <v>25</v>
      </c>
      <c r="K15" s="39"/>
      <c r="L15" s="39"/>
      <c r="M15" s="41"/>
      <c r="N15" s="42">
        <f>E15+H15+K15</f>
        <v>43</v>
      </c>
      <c r="O15" s="43">
        <f>G15+J15+M15</f>
        <v>47</v>
      </c>
      <c r="P15" s="44">
        <f>IF(E15&gt;G15,1,0)+IF(H15&gt;J15,1,0)+IF(K15&gt;M15,1,0)</f>
        <v>0</v>
      </c>
      <c r="Q15" s="39">
        <f>IF(E15&lt;G15,1,0)+IF(H15&lt;J15,1,0)+IF(K15&lt;M15,1,0)</f>
        <v>2</v>
      </c>
      <c r="R15" s="47">
        <f>IF(P15=2,1,0)</f>
        <v>0</v>
      </c>
      <c r="S15" s="41">
        <f>IF(Q15=2,1,0)</f>
        <v>1</v>
      </c>
      <c r="T15" s="46" t="s">
        <v>28</v>
      </c>
    </row>
    <row r="16" spans="2:20" ht="30" customHeight="1">
      <c r="B16" s="36" t="s">
        <v>44</v>
      </c>
      <c r="C16" s="37" t="s">
        <v>45</v>
      </c>
      <c r="D16" s="37" t="s">
        <v>46</v>
      </c>
      <c r="E16" s="39">
        <v>21</v>
      </c>
      <c r="F16" s="39"/>
      <c r="G16" s="41">
        <v>16</v>
      </c>
      <c r="H16" s="39">
        <v>13</v>
      </c>
      <c r="I16" s="39"/>
      <c r="J16" s="41">
        <v>21</v>
      </c>
      <c r="K16" s="39">
        <v>21</v>
      </c>
      <c r="L16" s="39"/>
      <c r="M16" s="41">
        <v>18</v>
      </c>
      <c r="N16" s="42">
        <f t="shared" si="0"/>
        <v>55</v>
      </c>
      <c r="O16" s="43">
        <f t="shared" si="1"/>
        <v>55</v>
      </c>
      <c r="P16" s="44">
        <f t="shared" si="2"/>
        <v>2</v>
      </c>
      <c r="Q16" s="39">
        <f t="shared" si="3"/>
        <v>1</v>
      </c>
      <c r="R16" s="47">
        <f t="shared" si="4"/>
        <v>1</v>
      </c>
      <c r="S16" s="41">
        <f t="shared" si="5"/>
        <v>0</v>
      </c>
      <c r="T16" s="46" t="s">
        <v>24</v>
      </c>
    </row>
    <row r="17" spans="2:20" ht="30" customHeight="1">
      <c r="B17" s="49" t="s">
        <v>47</v>
      </c>
      <c r="C17" s="50"/>
      <c r="D17" s="50"/>
      <c r="E17" s="51"/>
      <c r="F17" s="52"/>
      <c r="G17" s="53"/>
      <c r="H17" s="51"/>
      <c r="I17" s="52"/>
      <c r="J17" s="53"/>
      <c r="K17" s="51"/>
      <c r="L17" s="52"/>
      <c r="M17" s="53"/>
      <c r="N17" s="42">
        <f t="shared" si="0"/>
        <v>0</v>
      </c>
      <c r="O17" s="43">
        <f t="shared" si="1"/>
        <v>0</v>
      </c>
      <c r="P17" s="44">
        <f>IF(E17&gt;G17,1,0)+IF(H17&gt;J17,1,0)+IF(K17&gt;M17,1,0)</f>
        <v>0</v>
      </c>
      <c r="Q17" s="39">
        <f>IF(E17&lt;G17,1,0)+IF(H17&lt;J17,1,0)+IF(K17&lt;M17,1,0)</f>
        <v>0</v>
      </c>
      <c r="R17" s="54">
        <f t="shared" si="4"/>
        <v>0</v>
      </c>
      <c r="S17" s="41">
        <f t="shared" si="5"/>
        <v>0</v>
      </c>
      <c r="T17" s="55"/>
    </row>
    <row r="18" spans="2:20" ht="34.5" customHeight="1">
      <c r="B18" s="56" t="s">
        <v>48</v>
      </c>
      <c r="C18" s="57" t="str">
        <f>IF(R18&gt;S18,D4,IF(S18&gt;R18,D5,"remíza"))</f>
        <v>SK STAVOS Brno Slatina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>
        <f aca="true" t="shared" si="6" ref="N18:S18">SUM(N9:N17)</f>
        <v>406</v>
      </c>
      <c r="O18" s="59">
        <f t="shared" si="6"/>
        <v>398</v>
      </c>
      <c r="P18" s="58">
        <f t="shared" si="6"/>
        <v>12</v>
      </c>
      <c r="Q18" s="60">
        <f t="shared" si="6"/>
        <v>9</v>
      </c>
      <c r="R18" s="58">
        <f t="shared" si="6"/>
        <v>5</v>
      </c>
      <c r="S18" s="59">
        <f t="shared" si="6"/>
        <v>3</v>
      </c>
      <c r="T18" s="61"/>
    </row>
    <row r="19" spans="2:20" ht="12.75">
      <c r="B19" s="62" t="s">
        <v>49</v>
      </c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 t="s">
        <v>50</v>
      </c>
    </row>
    <row r="20" spans="2:20" ht="12.75">
      <c r="B20" s="66" t="s">
        <v>51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2:20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2:20" ht="19.5" customHeight="1">
      <c r="B22" s="67" t="s">
        <v>52</v>
      </c>
      <c r="C22" s="63" t="s">
        <v>53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2:20" ht="19.5" customHeight="1">
      <c r="B23" s="6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2:20" ht="24.7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2:21" ht="12.75">
      <c r="B25" s="69" t="s">
        <v>54</v>
      </c>
      <c r="C25" s="63"/>
      <c r="D25" s="70"/>
      <c r="E25" s="69" t="s">
        <v>55</v>
      </c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</row>
    <row r="26" spans="2:21" ht="12.75">
      <c r="B26" s="72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21" ht="12.75">
      <c r="B27" s="72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21" ht="12.75">
      <c r="B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21" ht="12.75">
      <c r="B29" s="73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21" ht="12.75">
      <c r="B30" s="72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</sheetData>
  <sheetProtection selectLockedCells="1" selectUnlockedCells="1"/>
  <mergeCells count="15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E8:G8"/>
    <mergeCell ref="H8:J8"/>
    <mergeCell ref="K8:M8"/>
    <mergeCell ref="C18:M18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Reichman</cp:lastModifiedBy>
  <cp:lastPrinted>2019-01-20T11:54:01Z</cp:lastPrinted>
  <dcterms:created xsi:type="dcterms:W3CDTF">1996-11-18T12:18:44Z</dcterms:created>
  <dcterms:modified xsi:type="dcterms:W3CDTF">2019-01-20T16:37:09Z</dcterms:modified>
  <cp:category/>
  <cp:version/>
  <cp:contentType/>
  <cp:contentStatus/>
  <cp:revision>4</cp:revision>
</cp:coreProperties>
</file>