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firstSheet="2" activeTab="9"/>
  </bookViews>
  <sheets>
    <sheet name="AA-AD" sheetId="1" r:id="rId1"/>
    <sheet name="AB-AC" sheetId="2" r:id="rId2"/>
    <sheet name="BB-BC" sheetId="3" r:id="rId3"/>
    <sheet name="AA-AC" sheetId="4" r:id="rId4"/>
    <sheet name="AB-AD" sheetId="5" r:id="rId5"/>
    <sheet name="BA-BC" sheetId="6" r:id="rId6"/>
    <sheet name="AA-AB" sheetId="7" r:id="rId7"/>
    <sheet name="AC-AD" sheetId="8" r:id="rId8"/>
    <sheet name="BA-BB" sheetId="9" r:id="rId9"/>
    <sheet name="Semifinále A1-B2" sheetId="10" r:id="rId10"/>
    <sheet name="Semifinále A2-B1" sheetId="11" r:id="rId11"/>
    <sheet name="A4-B3" sheetId="12" r:id="rId12"/>
    <sheet name="o 5. místo" sheetId="13" r:id="rId13"/>
    <sheet name="o 3. místo" sheetId="14" r:id="rId14"/>
    <sheet name="o 1. místo" sheetId="15" r:id="rId15"/>
  </sheets>
  <definedNames>
    <definedName name="_xlnm.Print_Area" localSheetId="11">'A4-B3'!$B$2:$T$23</definedName>
    <definedName name="_xlnm.Print_Area" localSheetId="6">'AA-AB'!$B$2:$T$23</definedName>
    <definedName name="_xlnm.Print_Area" localSheetId="3">'AA-AC'!$B$2:$T$23</definedName>
    <definedName name="_xlnm.Print_Area" localSheetId="0">'AA-AD'!$B$2:$T$23</definedName>
    <definedName name="_xlnm.Print_Area" localSheetId="1">'AB-AC'!$B$2:$T$23</definedName>
    <definedName name="_xlnm.Print_Area" localSheetId="4">'AB-AD'!$B$2:$T$23</definedName>
    <definedName name="_xlnm.Print_Area" localSheetId="7">'AC-AD'!$B$2:$T$23</definedName>
    <definedName name="_xlnm.Print_Area" localSheetId="8">'BA-BB'!$B$2:$T$23</definedName>
    <definedName name="_xlnm.Print_Area" localSheetId="5">'BA-BC'!$B$2:$T$23</definedName>
    <definedName name="_xlnm.Print_Area" localSheetId="2">'BB-BC'!$B$2:$T$23</definedName>
    <definedName name="_xlnm.Print_Area" localSheetId="14">'o 1. místo'!$B$2:$T$23</definedName>
    <definedName name="_xlnm.Print_Area" localSheetId="13">'o 3. místo'!$B$2:$T$23</definedName>
    <definedName name="_xlnm.Print_Area" localSheetId="12">'o 5. místo'!$B$2:$T$23</definedName>
    <definedName name="_xlnm.Print_Area" localSheetId="9">'Semifinále A1-B2'!$B$2:$T$23</definedName>
    <definedName name="_xlnm.Print_Area" localSheetId="10">'Semifinále A2-B1'!$B$2:$T$23</definedName>
  </definedNames>
  <calcPr fullCalcOnLoad="1"/>
</workbook>
</file>

<file path=xl/sharedStrings.xml><?xml version="1.0" encoding="utf-8"?>
<sst xmlns="http://schemas.openxmlformats.org/spreadsheetml/2006/main" count="957" uniqueCount="130">
  <si>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</si>
  <si>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</si>
  <si>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</si>
  <si>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</si>
  <si>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</si>
  <si>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</si>
  <si>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</si>
  <si>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</si>
  <si>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</si>
  <si>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</si>
  <si>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</si>
  <si>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</si>
  <si>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</si>
  <si>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</si>
  <si>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</si>
  <si>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</si>
  <si>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</si>
  <si>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</si>
  <si>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</si>
  <si>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</si>
  <si>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</si>
  <si>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</si>
  <si>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</si>
  <si>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čtyřhra chlapců</t>
  </si>
  <si>
    <t>čtyřhra  dívek</t>
  </si>
  <si>
    <t>dvouhra chlapců</t>
  </si>
  <si>
    <t>dvouhra dívek</t>
  </si>
  <si>
    <t>………………………………………………………………………………………………………………………………………………………………………………………………..</t>
  </si>
  <si>
    <t>hala TU v Liberci</t>
  </si>
  <si>
    <t>FALCO cup 2018</t>
  </si>
  <si>
    <t>Lucie Ježková</t>
  </si>
  <si>
    <t>Praha</t>
  </si>
  <si>
    <t>TJ Sokol Polabiny</t>
  </si>
  <si>
    <t>Západočeská oblast</t>
  </si>
  <si>
    <t>BK TU v Liberci</t>
  </si>
  <si>
    <t>Jihomoravská oblast</t>
  </si>
  <si>
    <t>Střední Čechy</t>
  </si>
  <si>
    <t>Východočeská oblast</t>
  </si>
  <si>
    <t>Středočeská oblast</t>
  </si>
  <si>
    <t>Šulc</t>
  </si>
  <si>
    <t>Šilhavá</t>
  </si>
  <si>
    <t>Hurtík, Orlík</t>
  </si>
  <si>
    <t>Hejduková, Šilhavá</t>
  </si>
  <si>
    <t>Šulc, Bílková</t>
  </si>
  <si>
    <t>Havlíček</t>
  </si>
  <si>
    <t>Vašíčková</t>
  </si>
  <si>
    <t>Vašíčková, Bártová</t>
  </si>
  <si>
    <t>Havlíček, Urbanec</t>
  </si>
  <si>
    <t>Rázl</t>
  </si>
  <si>
    <t>Stejskalová</t>
  </si>
  <si>
    <t>Beran - Mrskoš</t>
  </si>
  <si>
    <t>Stejskalová - Malcová</t>
  </si>
  <si>
    <t>Mrskoš - Malcová</t>
  </si>
  <si>
    <t>Simon</t>
  </si>
  <si>
    <t>Pokorná</t>
  </si>
  <si>
    <t>Müller - Simon</t>
  </si>
  <si>
    <t>Pokorná - Tyrmerová</t>
  </si>
  <si>
    <t>Souček - Bartůňková</t>
  </si>
  <si>
    <t>Smutný</t>
  </si>
  <si>
    <t>Skýpalová</t>
  </si>
  <si>
    <t>Smutný - Prek</t>
  </si>
  <si>
    <t>Krulová - Skýpalová</t>
  </si>
  <si>
    <t>Prek - Krulová</t>
  </si>
  <si>
    <t>Bršťák</t>
  </si>
  <si>
    <t>Nováková</t>
  </si>
  <si>
    <t>Štaffl - Šilhan</t>
  </si>
  <si>
    <t>Nováková - Šenfeldová</t>
  </si>
  <si>
    <t>Šilhan - Šenfeldová</t>
  </si>
  <si>
    <t>Urbanec, Bártová</t>
  </si>
  <si>
    <t xml:space="preserve">1. kolo v turnaji </t>
  </si>
  <si>
    <t>Jižní Morava</t>
  </si>
  <si>
    <t>Západní Čechy</t>
  </si>
  <si>
    <t>Polabiny</t>
  </si>
  <si>
    <t>Liberec</t>
  </si>
  <si>
    <t>Plánička</t>
  </si>
  <si>
    <t>Šolarová</t>
  </si>
  <si>
    <t>Maňásek - Vojtěch</t>
  </si>
  <si>
    <t>Šolarová - Maixnerová</t>
  </si>
  <si>
    <t>Maňásek - Maixnerová</t>
  </si>
  <si>
    <t>Müller</t>
  </si>
  <si>
    <t>Tyrmerová</t>
  </si>
  <si>
    <t>Simon - Müller</t>
  </si>
  <si>
    <t>Tyrmerová - Pokorná</t>
  </si>
  <si>
    <t>Hurtík</t>
  </si>
  <si>
    <t>Hejduková</t>
  </si>
  <si>
    <t>Orlík - Šulc</t>
  </si>
  <si>
    <t>Bílková - Šilhavá</t>
  </si>
  <si>
    <t>Šulc - Šilhavá</t>
  </si>
  <si>
    <t>Rázl - Malcová</t>
  </si>
  <si>
    <t>Šilhan</t>
  </si>
  <si>
    <t>Šenfeldová</t>
  </si>
  <si>
    <t>Štaffl - Bršťák</t>
  </si>
  <si>
    <t>Šenfeldová - Nováková</t>
  </si>
  <si>
    <t>Šilhan - Nováková</t>
  </si>
  <si>
    <t>Urbanec</t>
  </si>
  <si>
    <t>Bártová</t>
  </si>
  <si>
    <t>Havlíček - Urbanec</t>
  </si>
  <si>
    <t>Vašíčková - Bártová</t>
  </si>
  <si>
    <t>Havlíček - Vašíčková</t>
  </si>
  <si>
    <t>Východní Čechy</t>
  </si>
  <si>
    <t>Vojtěch</t>
  </si>
  <si>
    <t>Maňásek - Plánička</t>
  </si>
  <si>
    <t>Krulová</t>
  </si>
  <si>
    <t>Prek - Skýpalová</t>
  </si>
  <si>
    <t xml:space="preserve">       </t>
  </si>
  <si>
    <t>Šulc - Orlík</t>
  </si>
  <si>
    <t>Šilhavá - Bílková</t>
  </si>
  <si>
    <t>Šulc - Hejduková</t>
  </si>
  <si>
    <t>Štaffl</t>
  </si>
  <si>
    <t>Hoffmanová - Šenfeldová</t>
  </si>
  <si>
    <t>Bršťák - Hofmannová</t>
  </si>
  <si>
    <t>Urbanec - Bártová</t>
  </si>
  <si>
    <t>Simon - Tyrmerová</t>
  </si>
  <si>
    <t>Maixnerová</t>
  </si>
  <si>
    <t>Maňásek - Šolarová</t>
  </si>
  <si>
    <t>Bílková</t>
  </si>
  <si>
    <t>Hurtík - Orlík</t>
  </si>
  <si>
    <t>Šilhavá - Hejduková</t>
  </si>
  <si>
    <t>Beran</t>
  </si>
  <si>
    <t>Rázl - Beran</t>
  </si>
  <si>
    <t>Středočeský kraj</t>
  </si>
  <si>
    <t>Šulc - Bílková</t>
  </si>
  <si>
    <t>Šilhan - Štaffl</t>
  </si>
  <si>
    <t>Utkání o 5. místo</t>
  </si>
  <si>
    <t>Utkání o 3. místo</t>
  </si>
  <si>
    <t>Utkání o 1. místo</t>
  </si>
  <si>
    <t>Semifinále</t>
  </si>
  <si>
    <t xml:space="preserve">3. kolo v turnaji </t>
  </si>
  <si>
    <t xml:space="preserve">2. kolo v turnaji </t>
  </si>
  <si>
    <t xml:space="preserve">4. kolo v turnaji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</si>
</sst>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3" fillId="0" borderId="29" xfId="56" applyFont="1" applyBorder="1" applyAlignment="1">
      <alignment horizontal="center" vertical="center"/>
      <protection/>
    </xf>
    <xf numFmtId="0" fontId="15" fillId="0" borderId="4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7" fillId="0" borderId="51" xfId="39" applyFont="1" applyBorder="1" applyAlignment="1">
      <alignment horizontal="center" vertical="center"/>
      <protection/>
    </xf>
    <xf numFmtId="0" fontId="17" fillId="0" borderId="52" xfId="39" applyFont="1" applyBorder="1" applyAlignment="1">
      <alignment horizontal="center" vertical="center"/>
      <protection/>
    </xf>
    <xf numFmtId="0" fontId="17" fillId="0" borderId="53" xfId="39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5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56" xfId="0" applyFont="1" applyBorder="1" applyAlignment="1">
      <alignment vertical="center"/>
    </xf>
    <xf numFmtId="0" fontId="10" fillId="0" borderId="57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Border="1" applyAlignment="1">
      <alignment/>
    </xf>
    <xf numFmtId="0" fontId="17" fillId="0" borderId="56" xfId="0" applyFont="1" applyBorder="1" applyAlignment="1">
      <alignment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D13" sqref="D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31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88" t="s">
        <v>69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39</v>
      </c>
      <c r="D9" s="87" t="s">
        <v>44</v>
      </c>
      <c r="E9" s="28">
        <v>21</v>
      </c>
      <c r="F9" s="29" t="s">
        <v>22</v>
      </c>
      <c r="G9" s="30">
        <v>3</v>
      </c>
      <c r="H9" s="28">
        <v>21</v>
      </c>
      <c r="I9" s="29" t="s">
        <v>22</v>
      </c>
      <c r="J9" s="30">
        <v>11</v>
      </c>
      <c r="K9" s="28"/>
      <c r="L9" s="29" t="s">
        <v>22</v>
      </c>
      <c r="M9" s="30"/>
      <c r="N9" s="31">
        <f>E9+H9+K9</f>
        <v>42</v>
      </c>
      <c r="O9" s="32">
        <f>G9+J9+M9</f>
        <v>14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90" t="s">
        <v>31</v>
      </c>
    </row>
    <row r="10" spans="2:20" ht="30" customHeight="1">
      <c r="B10" s="27" t="s">
        <v>26</v>
      </c>
      <c r="C10" s="85" t="s">
        <v>40</v>
      </c>
      <c r="D10" s="85" t="s">
        <v>45</v>
      </c>
      <c r="E10" s="28">
        <v>21</v>
      </c>
      <c r="F10" s="28" t="s">
        <v>22</v>
      </c>
      <c r="G10" s="30">
        <v>15</v>
      </c>
      <c r="H10" s="28">
        <v>21</v>
      </c>
      <c r="I10" s="28" t="s">
        <v>22</v>
      </c>
      <c r="J10" s="30">
        <v>11</v>
      </c>
      <c r="K10" s="28"/>
      <c r="L10" s="28" t="s">
        <v>22</v>
      </c>
      <c r="M10" s="30"/>
      <c r="N10" s="31">
        <f>E10+H10+K10</f>
        <v>42</v>
      </c>
      <c r="O10" s="32">
        <f>G10+J10+M10</f>
        <v>26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90" t="s">
        <v>72</v>
      </c>
    </row>
    <row r="11" spans="2:20" ht="30" customHeight="1">
      <c r="B11" s="27" t="s">
        <v>23</v>
      </c>
      <c r="C11" s="85" t="s">
        <v>41</v>
      </c>
      <c r="D11" s="85" t="s">
        <v>47</v>
      </c>
      <c r="E11" s="28">
        <v>21</v>
      </c>
      <c r="F11" s="28" t="s">
        <v>22</v>
      </c>
      <c r="G11" s="30">
        <v>15</v>
      </c>
      <c r="H11" s="28">
        <v>21</v>
      </c>
      <c r="I11" s="28" t="s">
        <v>22</v>
      </c>
      <c r="J11" s="30">
        <v>18</v>
      </c>
      <c r="K11" s="28"/>
      <c r="L11" s="28" t="s">
        <v>22</v>
      </c>
      <c r="M11" s="30"/>
      <c r="N11" s="31">
        <f>E11+H11+K11</f>
        <v>42</v>
      </c>
      <c r="O11" s="32">
        <f>G11+J11+M11</f>
        <v>33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90" t="s">
        <v>31</v>
      </c>
    </row>
    <row r="12" spans="2:20" ht="30" customHeight="1">
      <c r="B12" s="27" t="s">
        <v>24</v>
      </c>
      <c r="C12" s="85" t="s">
        <v>42</v>
      </c>
      <c r="D12" s="85" t="s">
        <v>46</v>
      </c>
      <c r="E12" s="28">
        <v>21</v>
      </c>
      <c r="F12" s="28" t="s">
        <v>22</v>
      </c>
      <c r="G12" s="30">
        <v>11</v>
      </c>
      <c r="H12" s="28">
        <v>21</v>
      </c>
      <c r="I12" s="28" t="s">
        <v>22</v>
      </c>
      <c r="J12" s="30">
        <v>19</v>
      </c>
      <c r="K12" s="28"/>
      <c r="L12" s="28" t="s">
        <v>22</v>
      </c>
      <c r="M12" s="30"/>
      <c r="N12" s="31">
        <f>E12+H12+K12</f>
        <v>42</v>
      </c>
      <c r="O12" s="32">
        <f>G12+J12+M12</f>
        <v>30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90" t="s">
        <v>72</v>
      </c>
    </row>
    <row r="13" spans="2:20" ht="30" customHeight="1" thickBot="1">
      <c r="B13" s="34" t="s">
        <v>14</v>
      </c>
      <c r="C13" s="86" t="s">
        <v>43</v>
      </c>
      <c r="D13" s="86" t="s">
        <v>68</v>
      </c>
      <c r="E13" s="35">
        <v>21</v>
      </c>
      <c r="F13" s="36" t="s">
        <v>22</v>
      </c>
      <c r="G13" s="37">
        <v>17</v>
      </c>
      <c r="H13" s="35">
        <v>21</v>
      </c>
      <c r="I13" s="36" t="s">
        <v>22</v>
      </c>
      <c r="J13" s="37">
        <v>4</v>
      </c>
      <c r="K13" s="35"/>
      <c r="L13" s="36" t="s">
        <v>22</v>
      </c>
      <c r="M13" s="37"/>
      <c r="N13" s="31">
        <f>E13+H13+K13</f>
        <v>42</v>
      </c>
      <c r="O13" s="32">
        <f>G13+J13+M13</f>
        <v>21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89" t="s">
        <v>31</v>
      </c>
    </row>
    <row r="14" spans="2:20" ht="34.5" customHeight="1" thickBot="1">
      <c r="B14" s="38" t="s">
        <v>10</v>
      </c>
      <c r="C14" s="83" t="str">
        <f>IF(R14&gt;S14,D4,IF(S14&gt;R14,D5,"remíza"))</f>
        <v>Praha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210</v>
      </c>
      <c r="O14" s="40">
        <f t="shared" si="1"/>
        <v>124</v>
      </c>
      <c r="P14" s="39">
        <f t="shared" si="1"/>
        <v>10</v>
      </c>
      <c r="Q14" s="41">
        <f t="shared" si="1"/>
        <v>0</v>
      </c>
      <c r="R14" s="39">
        <f t="shared" si="1"/>
        <v>5</v>
      </c>
      <c r="S14" s="40">
        <f t="shared" si="1"/>
        <v>0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tabSelected="1" zoomScale="90" zoomScaleNormal="90" zoomScalePageLayoutView="0" workbookViewId="0" topLeftCell="A1">
      <selection activeCell="J12" sqref="J1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31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88" t="s">
        <v>126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39</v>
      </c>
      <c r="D9" s="87" t="s">
        <v>58</v>
      </c>
      <c r="E9" s="28"/>
      <c r="F9" s="29" t="s">
        <v>22</v>
      </c>
      <c r="G9" s="30"/>
      <c r="H9" s="28"/>
      <c r="I9" s="29" t="s">
        <v>22</v>
      </c>
      <c r="J9" s="30"/>
      <c r="K9" s="28"/>
      <c r="L9" s="29" t="s">
        <v>22</v>
      </c>
      <c r="M9" s="30"/>
      <c r="N9" s="31">
        <f>E9+H9+K9</f>
        <v>0</v>
      </c>
      <c r="O9" s="32">
        <f>G9+J9+M9</f>
        <v>0</v>
      </c>
      <c r="P9" s="33">
        <f>IF(E9&gt;G9,1,0)+IF(H9&gt;J9,1,0)+IF(K9&gt;M9,1,0)</f>
        <v>0</v>
      </c>
      <c r="Q9" s="28">
        <f>IF(E9&lt;G9,1,0)+IF(H9&lt;J9,1,0)+IF(K9&lt;M9,1,0)</f>
        <v>0</v>
      </c>
      <c r="R9" s="52">
        <f aca="true" t="shared" si="0" ref="R9:S13">IF(P9=2,1,0)</f>
        <v>0</v>
      </c>
      <c r="S9" s="30">
        <f t="shared" si="0"/>
        <v>0</v>
      </c>
      <c r="T9" s="56"/>
    </row>
    <row r="10" spans="2:20" ht="30" customHeight="1">
      <c r="B10" s="27" t="s">
        <v>26</v>
      </c>
      <c r="C10" s="85" t="s">
        <v>115</v>
      </c>
      <c r="D10" s="85" t="s">
        <v>59</v>
      </c>
      <c r="E10" s="28">
        <v>21</v>
      </c>
      <c r="F10" s="28" t="s">
        <v>22</v>
      </c>
      <c r="G10" s="30">
        <v>13</v>
      </c>
      <c r="H10" s="28">
        <v>21</v>
      </c>
      <c r="I10" s="28" t="s">
        <v>22</v>
      </c>
      <c r="J10" s="30">
        <v>12</v>
      </c>
      <c r="K10" s="28"/>
      <c r="L10" s="28" t="s">
        <v>22</v>
      </c>
      <c r="M10" s="30"/>
      <c r="N10" s="31">
        <f>E10+H10+K10</f>
        <v>42</v>
      </c>
      <c r="O10" s="32">
        <f>G10+J10+M10</f>
        <v>25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90" t="s">
        <v>31</v>
      </c>
    </row>
    <row r="11" spans="2:20" ht="30" customHeight="1">
      <c r="B11" s="27" t="s">
        <v>23</v>
      </c>
      <c r="C11" s="85" t="s">
        <v>116</v>
      </c>
      <c r="D11" s="85" t="s">
        <v>60</v>
      </c>
      <c r="E11" s="28">
        <v>21</v>
      </c>
      <c r="F11" s="28" t="s">
        <v>22</v>
      </c>
      <c r="G11" s="30">
        <v>9</v>
      </c>
      <c r="H11" s="28">
        <v>21</v>
      </c>
      <c r="I11" s="28" t="s">
        <v>22</v>
      </c>
      <c r="J11" s="30">
        <v>14</v>
      </c>
      <c r="K11" s="28"/>
      <c r="L11" s="28" t="s">
        <v>22</v>
      </c>
      <c r="M11" s="30"/>
      <c r="N11" s="31">
        <f>E11+H11+K11</f>
        <v>42</v>
      </c>
      <c r="O11" s="32">
        <f>G11+J11+M11</f>
        <v>23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90" t="s">
        <v>31</v>
      </c>
    </row>
    <row r="12" spans="2:20" ht="30" customHeight="1">
      <c r="B12" s="27" t="s">
        <v>24</v>
      </c>
      <c r="C12" s="85" t="s">
        <v>117</v>
      </c>
      <c r="D12" s="85" t="s">
        <v>61</v>
      </c>
      <c r="E12" s="28"/>
      <c r="F12" s="28" t="s">
        <v>22</v>
      </c>
      <c r="G12" s="30"/>
      <c r="H12" s="28"/>
      <c r="I12" s="28" t="s">
        <v>22</v>
      </c>
      <c r="J12" s="30"/>
      <c r="K12" s="28"/>
      <c r="L12" s="28" t="s">
        <v>22</v>
      </c>
      <c r="M12" s="30"/>
      <c r="N12" s="31">
        <f>E12+H12+K12</f>
        <v>0</v>
      </c>
      <c r="O12" s="32">
        <f>G12+J12+M12</f>
        <v>0</v>
      </c>
      <c r="P12" s="33">
        <f>IF(E12&gt;G12,1,0)+IF(H12&gt;J12,1,0)+IF(K12&gt;M12,1,0)</f>
        <v>0</v>
      </c>
      <c r="Q12" s="28">
        <f>IF(E12&lt;G12,1,0)+IF(H12&lt;J12,1,0)+IF(K12&lt;M12,1,0)</f>
        <v>0</v>
      </c>
      <c r="R12" s="53">
        <f t="shared" si="0"/>
        <v>0</v>
      </c>
      <c r="S12" s="30">
        <f t="shared" si="0"/>
        <v>0</v>
      </c>
      <c r="T12" s="56"/>
    </row>
    <row r="13" spans="2:20" ht="30" customHeight="1" thickBot="1">
      <c r="B13" s="34" t="s">
        <v>14</v>
      </c>
      <c r="C13" s="86" t="s">
        <v>87</v>
      </c>
      <c r="D13" s="86" t="s">
        <v>62</v>
      </c>
      <c r="E13" s="35">
        <v>21</v>
      </c>
      <c r="F13" s="36" t="s">
        <v>22</v>
      </c>
      <c r="G13" s="37">
        <v>8</v>
      </c>
      <c r="H13" s="35">
        <v>21</v>
      </c>
      <c r="I13" s="36" t="s">
        <v>22</v>
      </c>
      <c r="J13" s="37">
        <v>8</v>
      </c>
      <c r="K13" s="35"/>
      <c r="L13" s="36" t="s">
        <v>22</v>
      </c>
      <c r="M13" s="37"/>
      <c r="N13" s="31">
        <f>E13+H13+K13</f>
        <v>42</v>
      </c>
      <c r="O13" s="32">
        <f>G13+J13+M13</f>
        <v>16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89" t="s">
        <v>70</v>
      </c>
    </row>
    <row r="14" spans="2:20" ht="34.5" customHeight="1" thickBot="1">
      <c r="B14" s="38" t="s">
        <v>10</v>
      </c>
      <c r="C14" s="83" t="str">
        <f>IF(R14&gt;S14,D4,IF(S14&gt;R14,D5,"remíza"))</f>
        <v>Praha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126</v>
      </c>
      <c r="O14" s="40">
        <f t="shared" si="1"/>
        <v>64</v>
      </c>
      <c r="P14" s="39">
        <f t="shared" si="1"/>
        <v>6</v>
      </c>
      <c r="Q14" s="41">
        <f t="shared" si="1"/>
        <v>0</v>
      </c>
      <c r="R14" s="39">
        <f t="shared" si="1"/>
        <v>3</v>
      </c>
      <c r="S14" s="40">
        <f t="shared" si="1"/>
        <v>0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T6" sqref="T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33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88" t="s">
        <v>126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89</v>
      </c>
      <c r="D9" s="87" t="s">
        <v>100</v>
      </c>
      <c r="E9" s="28">
        <v>13</v>
      </c>
      <c r="F9" s="29" t="s">
        <v>22</v>
      </c>
      <c r="G9" s="30">
        <v>21</v>
      </c>
      <c r="H9" s="28">
        <v>23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36</v>
      </c>
      <c r="O9" s="32">
        <f>G9+J9+M9</f>
        <v>42</v>
      </c>
      <c r="P9" s="33">
        <f>IF(E9&gt;G9,1,0)+IF(H9&gt;J9,1,0)+IF(K9&gt;M9,1,0)</f>
        <v>1</v>
      </c>
      <c r="Q9" s="28">
        <f>IF(E9&lt;G9,1,0)+IF(H9&lt;J9,1,0)+IF(K9&lt;M9,1,0)</f>
        <v>1</v>
      </c>
      <c r="R9" s="52">
        <f aca="true" t="shared" si="0" ref="R9:S13">IF(P9=2,1,0)</f>
        <v>0</v>
      </c>
      <c r="S9" s="30">
        <f t="shared" si="0"/>
        <v>0</v>
      </c>
      <c r="T9" s="56"/>
    </row>
    <row r="10" spans="2:20" ht="30" customHeight="1">
      <c r="B10" s="27" t="s">
        <v>26</v>
      </c>
      <c r="C10" s="85" t="s">
        <v>90</v>
      </c>
      <c r="D10" s="85" t="s">
        <v>113</v>
      </c>
      <c r="E10" s="28">
        <v>13</v>
      </c>
      <c r="F10" s="28" t="s">
        <v>22</v>
      </c>
      <c r="G10" s="30">
        <v>21</v>
      </c>
      <c r="H10" s="28">
        <v>13</v>
      </c>
      <c r="I10" s="28" t="s">
        <v>22</v>
      </c>
      <c r="J10" s="30">
        <v>21</v>
      </c>
      <c r="K10" s="28"/>
      <c r="L10" s="28" t="s">
        <v>22</v>
      </c>
      <c r="M10" s="30"/>
      <c r="N10" s="31">
        <f>E10+H10+K10</f>
        <v>26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90" t="s">
        <v>71</v>
      </c>
    </row>
    <row r="11" spans="2:20" ht="30" customHeight="1">
      <c r="B11" s="27" t="s">
        <v>23</v>
      </c>
      <c r="C11" s="85" t="s">
        <v>91</v>
      </c>
      <c r="D11" s="85" t="s">
        <v>101</v>
      </c>
      <c r="E11" s="28">
        <v>5</v>
      </c>
      <c r="F11" s="28" t="s">
        <v>22</v>
      </c>
      <c r="G11" s="30">
        <v>21</v>
      </c>
      <c r="H11" s="28">
        <v>9</v>
      </c>
      <c r="I11" s="28" t="s">
        <v>22</v>
      </c>
      <c r="J11" s="30">
        <v>21</v>
      </c>
      <c r="K11" s="28"/>
      <c r="L11" s="28" t="s">
        <v>22</v>
      </c>
      <c r="M11" s="30"/>
      <c r="N11" s="31">
        <f>E11+H11+K11</f>
        <v>14</v>
      </c>
      <c r="O11" s="32">
        <f>G11+J11+M11</f>
        <v>42</v>
      </c>
      <c r="P11" s="33">
        <f>IF(E11&gt;G11,1,0)+IF(H11&gt;J11,1,0)+IF(K11&gt;M11,1,0)</f>
        <v>0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90" t="s">
        <v>71</v>
      </c>
    </row>
    <row r="12" spans="2:20" ht="30" customHeight="1">
      <c r="B12" s="27" t="s">
        <v>24</v>
      </c>
      <c r="C12" s="85" t="s">
        <v>92</v>
      </c>
      <c r="D12" s="85" t="s">
        <v>77</v>
      </c>
      <c r="E12" s="28">
        <v>16</v>
      </c>
      <c r="F12" s="28" t="s">
        <v>22</v>
      </c>
      <c r="G12" s="30">
        <v>21</v>
      </c>
      <c r="H12" s="28">
        <v>21</v>
      </c>
      <c r="I12" s="28" t="s">
        <v>22</v>
      </c>
      <c r="J12" s="30">
        <v>23</v>
      </c>
      <c r="K12" s="28"/>
      <c r="L12" s="28" t="s">
        <v>22</v>
      </c>
      <c r="M12" s="30"/>
      <c r="N12" s="31">
        <f>E12+H12+K12</f>
        <v>37</v>
      </c>
      <c r="O12" s="32">
        <f>G12+J12+M12</f>
        <v>44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56"/>
    </row>
    <row r="13" spans="2:20" ht="30" customHeight="1" thickBot="1">
      <c r="B13" s="34" t="s">
        <v>14</v>
      </c>
      <c r="C13" s="86" t="s">
        <v>93</v>
      </c>
      <c r="D13" s="86" t="s">
        <v>114</v>
      </c>
      <c r="E13" s="35">
        <v>21</v>
      </c>
      <c r="F13" s="36" t="s">
        <v>22</v>
      </c>
      <c r="G13" s="37">
        <v>14</v>
      </c>
      <c r="H13" s="35">
        <v>28</v>
      </c>
      <c r="I13" s="36" t="s">
        <v>22</v>
      </c>
      <c r="J13" s="37">
        <v>26</v>
      </c>
      <c r="K13" s="35"/>
      <c r="L13" s="36" t="s">
        <v>22</v>
      </c>
      <c r="M13" s="37"/>
      <c r="N13" s="31">
        <f>E13+H13+K13</f>
        <v>49</v>
      </c>
      <c r="O13" s="32">
        <f>G13+J13+M13</f>
        <v>40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89" t="s">
        <v>99</v>
      </c>
    </row>
    <row r="14" spans="2:20" ht="34.5" customHeight="1" thickBot="1">
      <c r="B14" s="38" t="s">
        <v>10</v>
      </c>
      <c r="C14" s="83" t="str">
        <f>IF(R14&gt;S14,D4,IF(S14&gt;R14,D5,"remíza"))</f>
        <v>Východočeská oblast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162</v>
      </c>
      <c r="O14" s="40">
        <f t="shared" si="1"/>
        <v>210</v>
      </c>
      <c r="P14" s="39">
        <f t="shared" si="1"/>
        <v>3</v>
      </c>
      <c r="Q14" s="41">
        <f t="shared" si="1"/>
        <v>7</v>
      </c>
      <c r="R14" s="39">
        <f t="shared" si="1"/>
        <v>1</v>
      </c>
      <c r="S14" s="40">
        <f t="shared" si="1"/>
        <v>3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T7" sqref="T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88" t="s">
        <v>129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44</v>
      </c>
      <c r="D9" s="87" t="s">
        <v>79</v>
      </c>
      <c r="E9" s="28">
        <v>8</v>
      </c>
      <c r="F9" s="29" t="s">
        <v>22</v>
      </c>
      <c r="G9" s="30">
        <v>21</v>
      </c>
      <c r="H9" s="28">
        <v>14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22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90" t="s">
        <v>36</v>
      </c>
    </row>
    <row r="10" spans="2:20" ht="30" customHeight="1">
      <c r="B10" s="27" t="s">
        <v>26</v>
      </c>
      <c r="C10" s="85" t="s">
        <v>45</v>
      </c>
      <c r="D10" s="85" t="s">
        <v>54</v>
      </c>
      <c r="E10" s="28">
        <v>15</v>
      </c>
      <c r="F10" s="28" t="s">
        <v>22</v>
      </c>
      <c r="G10" s="30">
        <v>21</v>
      </c>
      <c r="H10" s="28">
        <v>13</v>
      </c>
      <c r="I10" s="28" t="s">
        <v>22</v>
      </c>
      <c r="J10" s="30">
        <v>21</v>
      </c>
      <c r="K10" s="28"/>
      <c r="L10" s="28" t="s">
        <v>22</v>
      </c>
      <c r="M10" s="30"/>
      <c r="N10" s="31">
        <f>E10+H10+K10</f>
        <v>28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90" t="s">
        <v>36</v>
      </c>
    </row>
    <row r="11" spans="2:20" ht="30" customHeight="1">
      <c r="B11" s="27" t="s">
        <v>23</v>
      </c>
      <c r="C11" s="85" t="s">
        <v>96</v>
      </c>
      <c r="D11" s="85" t="s">
        <v>81</v>
      </c>
      <c r="E11" s="28">
        <v>16</v>
      </c>
      <c r="F11" s="28" t="s">
        <v>22</v>
      </c>
      <c r="G11" s="30">
        <v>21</v>
      </c>
      <c r="H11" s="28">
        <v>11</v>
      </c>
      <c r="I11" s="28" t="s">
        <v>22</v>
      </c>
      <c r="J11" s="30">
        <v>21</v>
      </c>
      <c r="K11" s="28"/>
      <c r="L11" s="28" t="s">
        <v>22</v>
      </c>
      <c r="M11" s="30"/>
      <c r="N11" s="31">
        <f>E11+H11+K11</f>
        <v>27</v>
      </c>
      <c r="O11" s="32">
        <f>G11+J11+M11</f>
        <v>42</v>
      </c>
      <c r="P11" s="33">
        <f>IF(E11&gt;G11,1,0)+IF(H11&gt;J11,1,0)+IF(K11&gt;M11,1,0)</f>
        <v>0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90" t="s">
        <v>36</v>
      </c>
    </row>
    <row r="12" spans="2:20" ht="30" customHeight="1">
      <c r="B12" s="27" t="s">
        <v>24</v>
      </c>
      <c r="C12" s="85" t="s">
        <v>97</v>
      </c>
      <c r="D12" s="85" t="s">
        <v>56</v>
      </c>
      <c r="E12" s="28">
        <v>20</v>
      </c>
      <c r="F12" s="28" t="s">
        <v>22</v>
      </c>
      <c r="G12" s="30">
        <v>22</v>
      </c>
      <c r="H12" s="28">
        <v>7</v>
      </c>
      <c r="I12" s="28" t="s">
        <v>22</v>
      </c>
      <c r="J12" s="30">
        <v>21</v>
      </c>
      <c r="K12" s="28"/>
      <c r="L12" s="28" t="s">
        <v>22</v>
      </c>
      <c r="M12" s="30"/>
      <c r="N12" s="31">
        <f>E12+H12+K12</f>
        <v>27</v>
      </c>
      <c r="O12" s="32">
        <f>G12+J12+M12</f>
        <v>43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90" t="s">
        <v>72</v>
      </c>
    </row>
    <row r="13" spans="2:20" ht="30" customHeight="1" thickBot="1">
      <c r="B13" s="34" t="s">
        <v>14</v>
      </c>
      <c r="C13" s="86" t="s">
        <v>111</v>
      </c>
      <c r="D13" s="86" t="s">
        <v>112</v>
      </c>
      <c r="E13" s="35">
        <v>17</v>
      </c>
      <c r="F13" s="36" t="s">
        <v>22</v>
      </c>
      <c r="G13" s="37">
        <v>21</v>
      </c>
      <c r="H13" s="35">
        <v>21</v>
      </c>
      <c r="I13" s="36" t="s">
        <v>22</v>
      </c>
      <c r="J13" s="37">
        <v>9</v>
      </c>
      <c r="K13" s="35">
        <v>21</v>
      </c>
      <c r="L13" s="36" t="s">
        <v>22</v>
      </c>
      <c r="M13" s="37">
        <v>15</v>
      </c>
      <c r="N13" s="31">
        <f>E13+H13+K13</f>
        <v>59</v>
      </c>
      <c r="O13" s="32">
        <f>G13+J13+M13</f>
        <v>45</v>
      </c>
      <c r="P13" s="33">
        <f>IF(E13&gt;G13,1,0)+IF(H13&gt;J13,1,0)+IF(K13&gt;M13,1,0)</f>
        <v>2</v>
      </c>
      <c r="Q13" s="28">
        <f>IF(E13&lt;G13,1,0)+IF(H13&lt;J13,1,0)+IF(K13&lt;M13,1,0)</f>
        <v>1</v>
      </c>
      <c r="R13" s="54">
        <f t="shared" si="0"/>
        <v>1</v>
      </c>
      <c r="S13" s="30">
        <f t="shared" si="0"/>
        <v>0</v>
      </c>
      <c r="T13" s="89" t="s">
        <v>72</v>
      </c>
    </row>
    <row r="14" spans="2:20" ht="34.5" customHeight="1" thickBot="1">
      <c r="B14" s="38" t="s">
        <v>10</v>
      </c>
      <c r="C14" s="83" t="str">
        <f>IF(R14&gt;S14,D4,IF(S14&gt;R14,D5,"remíza"))</f>
        <v>Středočeská oblast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163</v>
      </c>
      <c r="O14" s="40">
        <f t="shared" si="1"/>
        <v>214</v>
      </c>
      <c r="P14" s="39">
        <f t="shared" si="1"/>
        <v>2</v>
      </c>
      <c r="Q14" s="41">
        <f t="shared" si="1"/>
        <v>9</v>
      </c>
      <c r="R14" s="39">
        <f t="shared" si="1"/>
        <v>1</v>
      </c>
      <c r="S14" s="40">
        <f t="shared" si="1"/>
        <v>4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C14:M14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K9" sqref="K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34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120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92" t="s">
        <v>123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118</v>
      </c>
      <c r="D9" s="87" t="s">
        <v>79</v>
      </c>
      <c r="E9" s="28">
        <v>9</v>
      </c>
      <c r="F9" s="29" t="s">
        <v>22</v>
      </c>
      <c r="G9" s="30">
        <v>21</v>
      </c>
      <c r="H9" s="28">
        <v>15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24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90" t="s">
        <v>73</v>
      </c>
    </row>
    <row r="10" spans="2:20" ht="30" customHeight="1">
      <c r="B10" s="27" t="s">
        <v>26</v>
      </c>
      <c r="C10" s="85" t="s">
        <v>49</v>
      </c>
      <c r="D10" s="85" t="s">
        <v>54</v>
      </c>
      <c r="E10" s="28">
        <v>9</v>
      </c>
      <c r="F10" s="28" t="s">
        <v>22</v>
      </c>
      <c r="G10" s="30">
        <v>21</v>
      </c>
      <c r="H10" s="28">
        <v>12</v>
      </c>
      <c r="I10" s="28" t="s">
        <v>22</v>
      </c>
      <c r="J10" s="30">
        <v>21</v>
      </c>
      <c r="K10" s="28"/>
      <c r="L10" s="28" t="s">
        <v>22</v>
      </c>
      <c r="M10" s="30"/>
      <c r="N10" s="31">
        <f>E10+H10+K10</f>
        <v>21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90" t="s">
        <v>36</v>
      </c>
    </row>
    <row r="11" spans="2:20" ht="30" customHeight="1">
      <c r="B11" s="27" t="s">
        <v>23</v>
      </c>
      <c r="C11" s="85" t="s">
        <v>119</v>
      </c>
      <c r="D11" s="85" t="s">
        <v>55</v>
      </c>
      <c r="E11" s="28">
        <v>21</v>
      </c>
      <c r="F11" s="28" t="s">
        <v>22</v>
      </c>
      <c r="G11" s="30">
        <v>17</v>
      </c>
      <c r="H11" s="28">
        <v>16</v>
      </c>
      <c r="I11" s="28" t="s">
        <v>22</v>
      </c>
      <c r="J11" s="30">
        <v>21</v>
      </c>
      <c r="K11" s="28">
        <v>21</v>
      </c>
      <c r="L11" s="28" t="s">
        <v>22</v>
      </c>
      <c r="M11" s="30">
        <v>15</v>
      </c>
      <c r="N11" s="31">
        <f>E11+H11+K11</f>
        <v>58</v>
      </c>
      <c r="O11" s="32">
        <f>G11+J11+M11</f>
        <v>53</v>
      </c>
      <c r="P11" s="33">
        <f>IF(E11&gt;G11,1,0)+IF(H11&gt;J11,1,0)+IF(K11&gt;M11,1,0)</f>
        <v>2</v>
      </c>
      <c r="Q11" s="28">
        <f>IF(E11&lt;G11,1,0)+IF(H11&lt;J11,1,0)+IF(K11&lt;M11,1,0)</f>
        <v>1</v>
      </c>
      <c r="R11" s="53">
        <f t="shared" si="0"/>
        <v>1</v>
      </c>
      <c r="S11" s="30">
        <f t="shared" si="0"/>
        <v>0</v>
      </c>
      <c r="T11" s="90" t="s">
        <v>73</v>
      </c>
    </row>
    <row r="12" spans="2:20" ht="30" customHeight="1">
      <c r="B12" s="27" t="s">
        <v>24</v>
      </c>
      <c r="C12" s="85" t="s">
        <v>51</v>
      </c>
      <c r="D12" s="85" t="s">
        <v>82</v>
      </c>
      <c r="E12" s="28">
        <v>21</v>
      </c>
      <c r="F12" s="28" t="s">
        <v>22</v>
      </c>
      <c r="G12" s="30">
        <v>19</v>
      </c>
      <c r="H12" s="28">
        <v>15</v>
      </c>
      <c r="I12" s="28" t="s">
        <v>22</v>
      </c>
      <c r="J12" s="30">
        <v>21</v>
      </c>
      <c r="K12" s="28">
        <v>16</v>
      </c>
      <c r="L12" s="28" t="s">
        <v>22</v>
      </c>
      <c r="M12" s="30">
        <v>21</v>
      </c>
      <c r="N12" s="31">
        <f>E12+H12+K12</f>
        <v>52</v>
      </c>
      <c r="O12" s="32">
        <f>G12+J12+M12</f>
        <v>61</v>
      </c>
      <c r="P12" s="33">
        <f>IF(E12&gt;G12,1,0)+IF(H12&gt;J12,1,0)+IF(K12&gt;M12,1,0)</f>
        <v>1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90" t="s">
        <v>36</v>
      </c>
    </row>
    <row r="13" spans="2:20" ht="30" customHeight="1" thickBot="1">
      <c r="B13" s="34" t="s">
        <v>14</v>
      </c>
      <c r="C13" s="86" t="s">
        <v>52</v>
      </c>
      <c r="D13" s="86" t="s">
        <v>57</v>
      </c>
      <c r="E13" s="35">
        <v>21</v>
      </c>
      <c r="F13" s="36" t="s">
        <v>22</v>
      </c>
      <c r="G13" s="37">
        <v>11</v>
      </c>
      <c r="H13" s="35">
        <v>21</v>
      </c>
      <c r="I13" s="36" t="s">
        <v>22</v>
      </c>
      <c r="J13" s="37">
        <v>7</v>
      </c>
      <c r="K13" s="35"/>
      <c r="L13" s="36" t="s">
        <v>22</v>
      </c>
      <c r="M13" s="37"/>
      <c r="N13" s="31">
        <f>E13+H13+K13</f>
        <v>42</v>
      </c>
      <c r="O13" s="32">
        <f>G13+J13+M13</f>
        <v>18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89" t="s">
        <v>73</v>
      </c>
    </row>
    <row r="14" spans="2:20" ht="34.5" customHeight="1" thickBot="1">
      <c r="B14" s="38" t="s">
        <v>10</v>
      </c>
      <c r="C14" s="83" t="str">
        <f>IF(R14&gt;S14,D4,IF(S14&gt;R14,D5,"remíza"))</f>
        <v>Středočeský kraj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197</v>
      </c>
      <c r="O14" s="40">
        <f t="shared" si="1"/>
        <v>216</v>
      </c>
      <c r="P14" s="39">
        <f t="shared" si="1"/>
        <v>5</v>
      </c>
      <c r="Q14" s="41">
        <f t="shared" si="1"/>
        <v>7</v>
      </c>
      <c r="R14" s="39">
        <f t="shared" si="1"/>
        <v>2</v>
      </c>
      <c r="S14" s="40">
        <f t="shared" si="1"/>
        <v>3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K11" sqref="K1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35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92" t="s">
        <v>124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58</v>
      </c>
      <c r="D9" s="87" t="s">
        <v>63</v>
      </c>
      <c r="E9" s="28">
        <v>21</v>
      </c>
      <c r="F9" s="29" t="s">
        <v>22</v>
      </c>
      <c r="G9" s="30">
        <v>11</v>
      </c>
      <c r="H9" s="28">
        <v>21</v>
      </c>
      <c r="I9" s="29" t="s">
        <v>22</v>
      </c>
      <c r="J9" s="30">
        <v>16</v>
      </c>
      <c r="K9" s="28"/>
      <c r="L9" s="29" t="s">
        <v>22</v>
      </c>
      <c r="M9" s="30"/>
      <c r="N9" s="31">
        <f>E9+H9+K9</f>
        <v>42</v>
      </c>
      <c r="O9" s="32">
        <f>G9+J9+M9</f>
        <v>27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90" t="s">
        <v>71</v>
      </c>
    </row>
    <row r="10" spans="2:20" ht="30" customHeight="1">
      <c r="B10" s="27" t="s">
        <v>26</v>
      </c>
      <c r="C10" s="85" t="s">
        <v>59</v>
      </c>
      <c r="D10" s="85" t="s">
        <v>90</v>
      </c>
      <c r="E10" s="28">
        <v>13</v>
      </c>
      <c r="F10" s="28" t="s">
        <v>22</v>
      </c>
      <c r="G10" s="30">
        <v>21</v>
      </c>
      <c r="H10" s="28">
        <v>10</v>
      </c>
      <c r="I10" s="28" t="s">
        <v>22</v>
      </c>
      <c r="J10" s="30">
        <v>21</v>
      </c>
      <c r="K10" s="28"/>
      <c r="L10" s="28" t="s">
        <v>22</v>
      </c>
      <c r="M10" s="30"/>
      <c r="N10" s="31">
        <f>E10+H10+K10</f>
        <v>23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90" t="s">
        <v>71</v>
      </c>
    </row>
    <row r="11" spans="2:20" ht="30" customHeight="1">
      <c r="B11" s="27" t="s">
        <v>23</v>
      </c>
      <c r="C11" s="85" t="s">
        <v>60</v>
      </c>
      <c r="D11" s="85" t="s">
        <v>122</v>
      </c>
      <c r="E11" s="28">
        <v>21</v>
      </c>
      <c r="F11" s="28" t="s">
        <v>22</v>
      </c>
      <c r="G11" s="30">
        <v>9</v>
      </c>
      <c r="H11" s="28">
        <v>3</v>
      </c>
      <c r="I11" s="28" t="s">
        <v>22</v>
      </c>
      <c r="J11" s="30">
        <v>7</v>
      </c>
      <c r="K11" s="28"/>
      <c r="L11" s="28" t="s">
        <v>22</v>
      </c>
      <c r="M11" s="30"/>
      <c r="N11" s="31">
        <f>E11+H11+K11</f>
        <v>24</v>
      </c>
      <c r="O11" s="32">
        <f>G11+J11+M11</f>
        <v>16</v>
      </c>
      <c r="P11" s="33">
        <f>IF(E11&gt;G11,1,0)+IF(H11&gt;J11,1,0)+IF(K11&gt;M11,1,0)</f>
        <v>1</v>
      </c>
      <c r="Q11" s="28">
        <f>IF(E11&lt;G11,1,0)+IF(H11&lt;J11,1,0)+IF(K11&lt;M11,1,0)</f>
        <v>1</v>
      </c>
      <c r="R11" s="53">
        <f t="shared" si="0"/>
        <v>0</v>
      </c>
      <c r="S11" s="30">
        <f t="shared" si="0"/>
        <v>0</v>
      </c>
      <c r="T11" s="90" t="s">
        <v>71</v>
      </c>
    </row>
    <row r="12" spans="2:20" ht="30" customHeight="1">
      <c r="B12" s="27" t="s">
        <v>24</v>
      </c>
      <c r="C12" s="85" t="s">
        <v>61</v>
      </c>
      <c r="D12" s="85" t="s">
        <v>92</v>
      </c>
      <c r="E12" s="28">
        <v>15</v>
      </c>
      <c r="F12" s="28" t="s">
        <v>22</v>
      </c>
      <c r="G12" s="30">
        <v>21</v>
      </c>
      <c r="H12" s="28">
        <v>19</v>
      </c>
      <c r="I12" s="28" t="s">
        <v>22</v>
      </c>
      <c r="J12" s="30">
        <v>21</v>
      </c>
      <c r="K12" s="28"/>
      <c r="L12" s="28" t="s">
        <v>22</v>
      </c>
      <c r="M12" s="30"/>
      <c r="N12" s="31">
        <f>E12+H12+K12</f>
        <v>34</v>
      </c>
      <c r="O12" s="32">
        <f>G12+J12+M12</f>
        <v>42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90" t="s">
        <v>70</v>
      </c>
    </row>
    <row r="13" spans="2:20" ht="30" customHeight="1" thickBot="1">
      <c r="B13" s="34" t="s">
        <v>14</v>
      </c>
      <c r="C13" s="86" t="s">
        <v>62</v>
      </c>
      <c r="D13" s="86" t="s">
        <v>93</v>
      </c>
      <c r="E13" s="35">
        <v>14</v>
      </c>
      <c r="F13" s="36" t="s">
        <v>22</v>
      </c>
      <c r="G13" s="37">
        <v>21</v>
      </c>
      <c r="H13" s="35">
        <v>18</v>
      </c>
      <c r="I13" s="36" t="s">
        <v>22</v>
      </c>
      <c r="J13" s="37">
        <v>21</v>
      </c>
      <c r="K13" s="35"/>
      <c r="L13" s="36" t="s">
        <v>22</v>
      </c>
      <c r="M13" s="37"/>
      <c r="N13" s="31">
        <f>E13+H13+K13</f>
        <v>32</v>
      </c>
      <c r="O13" s="32">
        <f>G13+J13+M13</f>
        <v>42</v>
      </c>
      <c r="P13" s="33">
        <f>IF(E13&gt;G13,1,0)+IF(H13&gt;J13,1,0)+IF(K13&gt;M13,1,0)</f>
        <v>0</v>
      </c>
      <c r="Q13" s="28">
        <f>IF(E13&lt;G13,1,0)+IF(H13&lt;J13,1,0)+IF(K13&lt;M13,1,0)</f>
        <v>2</v>
      </c>
      <c r="R13" s="54">
        <f t="shared" si="0"/>
        <v>0</v>
      </c>
      <c r="S13" s="30">
        <f t="shared" si="0"/>
        <v>1</v>
      </c>
      <c r="T13" s="89" t="s">
        <v>70</v>
      </c>
    </row>
    <row r="14" spans="2:20" ht="34.5" customHeight="1" thickBot="1">
      <c r="B14" s="38" t="s">
        <v>10</v>
      </c>
      <c r="C14" s="83" t="str">
        <f>IF(R14&gt;S14,D4,IF(S14&gt;R14,D5,"remíza"))</f>
        <v>Západočeská oblast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155</v>
      </c>
      <c r="O14" s="40">
        <f t="shared" si="1"/>
        <v>169</v>
      </c>
      <c r="P14" s="39">
        <f t="shared" si="1"/>
        <v>3</v>
      </c>
      <c r="Q14" s="41">
        <f t="shared" si="1"/>
        <v>7</v>
      </c>
      <c r="R14" s="39">
        <f t="shared" si="1"/>
        <v>1</v>
      </c>
      <c r="S14" s="40">
        <f t="shared" si="1"/>
        <v>3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3">
      <selection activeCell="K12" sqref="K1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31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92" t="s">
        <v>125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39</v>
      </c>
      <c r="D9" s="87" t="s">
        <v>74</v>
      </c>
      <c r="E9" s="28">
        <v>21</v>
      </c>
      <c r="F9" s="29" t="s">
        <v>22</v>
      </c>
      <c r="G9" s="30">
        <v>10</v>
      </c>
      <c r="H9" s="28">
        <v>21</v>
      </c>
      <c r="I9" s="29" t="s">
        <v>22</v>
      </c>
      <c r="J9" s="30">
        <v>10</v>
      </c>
      <c r="K9" s="28"/>
      <c r="L9" s="29" t="s">
        <v>22</v>
      </c>
      <c r="M9" s="30"/>
      <c r="N9" s="31">
        <f>E9+H9+K9</f>
        <v>42</v>
      </c>
      <c r="O9" s="32">
        <f>G9+J9+M9</f>
        <v>20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90" t="s">
        <v>99</v>
      </c>
    </row>
    <row r="10" spans="2:20" ht="30" customHeight="1">
      <c r="B10" s="27" t="s">
        <v>26</v>
      </c>
      <c r="C10" s="85" t="s">
        <v>40</v>
      </c>
      <c r="D10" s="85" t="s">
        <v>75</v>
      </c>
      <c r="E10" s="28">
        <v>21</v>
      </c>
      <c r="F10" s="28" t="s">
        <v>22</v>
      </c>
      <c r="G10" s="30">
        <v>16</v>
      </c>
      <c r="H10" s="28">
        <v>21</v>
      </c>
      <c r="I10" s="28" t="s">
        <v>22</v>
      </c>
      <c r="J10" s="30">
        <v>13</v>
      </c>
      <c r="K10" s="28"/>
      <c r="L10" s="28" t="s">
        <v>22</v>
      </c>
      <c r="M10" s="30"/>
      <c r="N10" s="31">
        <f>E10+H10+K10</f>
        <v>42</v>
      </c>
      <c r="O10" s="32">
        <f>G10+J10+M10</f>
        <v>29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90" t="s">
        <v>99</v>
      </c>
    </row>
    <row r="11" spans="2:20" ht="30" customHeight="1">
      <c r="B11" s="27" t="s">
        <v>23</v>
      </c>
      <c r="C11" s="85" t="s">
        <v>116</v>
      </c>
      <c r="D11" s="85" t="s">
        <v>76</v>
      </c>
      <c r="E11" s="28">
        <v>19</v>
      </c>
      <c r="F11" s="28" t="s">
        <v>22</v>
      </c>
      <c r="G11" s="30">
        <v>21</v>
      </c>
      <c r="H11" s="28">
        <v>21</v>
      </c>
      <c r="I11" s="28" t="s">
        <v>22</v>
      </c>
      <c r="J11" s="30">
        <v>12</v>
      </c>
      <c r="K11" s="28">
        <v>18</v>
      </c>
      <c r="L11" s="28" t="s">
        <v>22</v>
      </c>
      <c r="M11" s="30">
        <v>21</v>
      </c>
      <c r="N11" s="31">
        <f>E11+H11+K11</f>
        <v>58</v>
      </c>
      <c r="O11" s="32">
        <f>G11+J11+M11</f>
        <v>54</v>
      </c>
      <c r="P11" s="33">
        <f>IF(E11&gt;G11,1,0)+IF(H11&gt;J11,1,0)+IF(K11&gt;M11,1,0)</f>
        <v>1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90" t="s">
        <v>31</v>
      </c>
    </row>
    <row r="12" spans="2:20" ht="30" customHeight="1">
      <c r="B12" s="27" t="s">
        <v>24</v>
      </c>
      <c r="C12" s="85" t="s">
        <v>117</v>
      </c>
      <c r="D12" s="85" t="s">
        <v>77</v>
      </c>
      <c r="E12" s="28">
        <v>21</v>
      </c>
      <c r="F12" s="28" t="s">
        <v>22</v>
      </c>
      <c r="G12" s="30">
        <v>17</v>
      </c>
      <c r="H12" s="28">
        <v>21</v>
      </c>
      <c r="I12" s="28" t="s">
        <v>22</v>
      </c>
      <c r="J12" s="30">
        <v>17</v>
      </c>
      <c r="K12" s="28"/>
      <c r="L12" s="28" t="s">
        <v>22</v>
      </c>
      <c r="M12" s="30"/>
      <c r="N12" s="31">
        <f>E12+H12+K12</f>
        <v>42</v>
      </c>
      <c r="O12" s="32">
        <f>G12+J12+M12</f>
        <v>34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90" t="s">
        <v>31</v>
      </c>
    </row>
    <row r="13" spans="2:20" ht="30" customHeight="1" thickBot="1">
      <c r="B13" s="34" t="s">
        <v>14</v>
      </c>
      <c r="C13" s="86" t="s">
        <v>121</v>
      </c>
      <c r="D13" s="86" t="s">
        <v>78</v>
      </c>
      <c r="E13" s="35">
        <v>21</v>
      </c>
      <c r="F13" s="36" t="s">
        <v>22</v>
      </c>
      <c r="G13" s="37">
        <v>10</v>
      </c>
      <c r="H13" s="35">
        <v>21</v>
      </c>
      <c r="I13" s="36" t="s">
        <v>22</v>
      </c>
      <c r="J13" s="37">
        <v>12</v>
      </c>
      <c r="K13" s="35"/>
      <c r="L13" s="36" t="s">
        <v>22</v>
      </c>
      <c r="M13" s="37"/>
      <c r="N13" s="31">
        <f>E13+H13+K13</f>
        <v>42</v>
      </c>
      <c r="O13" s="32">
        <f>G13+J13+M13</f>
        <v>22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89" t="s">
        <v>31</v>
      </c>
    </row>
    <row r="14" spans="2:20" ht="34.5" customHeight="1" thickBot="1">
      <c r="B14" s="38" t="s">
        <v>10</v>
      </c>
      <c r="C14" s="83" t="str">
        <f>IF(R14&gt;S14,D4,IF(S14&gt;R14,D5,"remíza"))</f>
        <v>Praha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226</v>
      </c>
      <c r="O14" s="40">
        <f t="shared" si="1"/>
        <v>159</v>
      </c>
      <c r="P14" s="39">
        <f t="shared" si="1"/>
        <v>9</v>
      </c>
      <c r="Q14" s="41">
        <f t="shared" si="1"/>
        <v>2</v>
      </c>
      <c r="R14" s="39">
        <f t="shared" si="1"/>
        <v>4</v>
      </c>
      <c r="S14" s="40">
        <f t="shared" si="1"/>
        <v>1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K9" sqref="K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33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88" t="s">
        <v>69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63</v>
      </c>
      <c r="D9" s="87" t="s">
        <v>48</v>
      </c>
      <c r="E9" s="28">
        <v>9</v>
      </c>
      <c r="F9" s="29" t="s">
        <v>22</v>
      </c>
      <c r="G9" s="30">
        <v>21</v>
      </c>
      <c r="H9" s="28">
        <v>8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17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90" t="s">
        <v>71</v>
      </c>
    </row>
    <row r="10" spans="2:20" ht="30" customHeight="1">
      <c r="B10" s="27" t="s">
        <v>26</v>
      </c>
      <c r="C10" s="85" t="s">
        <v>64</v>
      </c>
      <c r="D10" s="85" t="s">
        <v>49</v>
      </c>
      <c r="E10" s="28">
        <v>21</v>
      </c>
      <c r="F10" s="28" t="s">
        <v>22</v>
      </c>
      <c r="G10" s="30">
        <v>11</v>
      </c>
      <c r="H10" s="28">
        <v>21</v>
      </c>
      <c r="I10" s="28" t="s">
        <v>22</v>
      </c>
      <c r="J10" s="30">
        <v>13</v>
      </c>
      <c r="K10" s="28"/>
      <c r="L10" s="28" t="s">
        <v>22</v>
      </c>
      <c r="M10" s="30"/>
      <c r="N10" s="31">
        <f>E10+H10+K10</f>
        <v>42</v>
      </c>
      <c r="O10" s="32">
        <f>G10+J10+M10</f>
        <v>24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90" t="s">
        <v>73</v>
      </c>
    </row>
    <row r="11" spans="2:20" ht="30" customHeight="1">
      <c r="B11" s="27" t="s">
        <v>23</v>
      </c>
      <c r="C11" s="85" t="s">
        <v>65</v>
      </c>
      <c r="D11" s="85" t="s">
        <v>50</v>
      </c>
      <c r="E11" s="28">
        <v>21</v>
      </c>
      <c r="F11" s="28" t="s">
        <v>22</v>
      </c>
      <c r="G11" s="30">
        <v>18</v>
      </c>
      <c r="H11" s="28">
        <v>15</v>
      </c>
      <c r="I11" s="28" t="s">
        <v>22</v>
      </c>
      <c r="J11" s="30">
        <v>21</v>
      </c>
      <c r="K11" s="28">
        <v>21</v>
      </c>
      <c r="L11" s="28" t="s">
        <v>22</v>
      </c>
      <c r="M11" s="30">
        <v>23</v>
      </c>
      <c r="N11" s="31">
        <f>E11+H11+K11</f>
        <v>57</v>
      </c>
      <c r="O11" s="32">
        <f>G11+J11+M11</f>
        <v>62</v>
      </c>
      <c r="P11" s="33">
        <f>IF(E11&gt;G11,1,0)+IF(H11&gt;J11,1,0)+IF(K11&gt;M11,1,0)</f>
        <v>1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90" t="s">
        <v>71</v>
      </c>
    </row>
    <row r="12" spans="2:20" ht="30" customHeight="1">
      <c r="B12" s="27" t="s">
        <v>24</v>
      </c>
      <c r="C12" s="85" t="s">
        <v>66</v>
      </c>
      <c r="D12" s="85" t="s">
        <v>51</v>
      </c>
      <c r="E12" s="28">
        <v>21</v>
      </c>
      <c r="F12" s="28" t="s">
        <v>22</v>
      </c>
      <c r="G12" s="30">
        <v>10</v>
      </c>
      <c r="H12" s="28">
        <v>21</v>
      </c>
      <c r="I12" s="28" t="s">
        <v>22</v>
      </c>
      <c r="J12" s="30">
        <v>13</v>
      </c>
      <c r="K12" s="28"/>
      <c r="L12" s="28" t="s">
        <v>22</v>
      </c>
      <c r="M12" s="30"/>
      <c r="N12" s="31">
        <f>E12+H12+K12</f>
        <v>42</v>
      </c>
      <c r="O12" s="32">
        <f>G12+J12+M12</f>
        <v>23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90" t="s">
        <v>73</v>
      </c>
    </row>
    <row r="13" spans="2:20" ht="30" customHeight="1" thickBot="1">
      <c r="B13" s="34" t="s">
        <v>14</v>
      </c>
      <c r="C13" s="86" t="s">
        <v>67</v>
      </c>
      <c r="D13" s="86" t="s">
        <v>52</v>
      </c>
      <c r="E13" s="35">
        <v>21</v>
      </c>
      <c r="F13" s="36" t="s">
        <v>22</v>
      </c>
      <c r="G13" s="37">
        <v>9</v>
      </c>
      <c r="H13" s="35">
        <v>18</v>
      </c>
      <c r="I13" s="36" t="s">
        <v>22</v>
      </c>
      <c r="J13" s="37">
        <v>21</v>
      </c>
      <c r="K13" s="35">
        <v>16</v>
      </c>
      <c r="L13" s="36" t="s">
        <v>22</v>
      </c>
      <c r="M13" s="37">
        <v>21</v>
      </c>
      <c r="N13" s="31">
        <f>E13+H13+K13</f>
        <v>55</v>
      </c>
      <c r="O13" s="32">
        <f>G13+J13+M13</f>
        <v>51</v>
      </c>
      <c r="P13" s="33">
        <f>IF(E13&gt;G13,1,0)+IF(H13&gt;J13,1,0)+IF(K13&gt;M13,1,0)</f>
        <v>1</v>
      </c>
      <c r="Q13" s="28">
        <f>IF(E13&lt;G13,1,0)+IF(H13&lt;J13,1,0)+IF(K13&lt;M13,1,0)</f>
        <v>2</v>
      </c>
      <c r="R13" s="54">
        <f t="shared" si="0"/>
        <v>0</v>
      </c>
      <c r="S13" s="30">
        <f t="shared" si="0"/>
        <v>1</v>
      </c>
      <c r="T13" s="89" t="s">
        <v>71</v>
      </c>
    </row>
    <row r="14" spans="2:20" ht="34.5" customHeight="1" thickBot="1">
      <c r="B14" s="38" t="s">
        <v>10</v>
      </c>
      <c r="C14" s="83" t="str">
        <f>IF(R14&gt;S14,D4,IF(S14&gt;R14,D5,"remíza"))</f>
        <v>BK TU v Liberci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213</v>
      </c>
      <c r="O14" s="40">
        <f t="shared" si="1"/>
        <v>202</v>
      </c>
      <c r="P14" s="39">
        <f t="shared" si="1"/>
        <v>6</v>
      </c>
      <c r="Q14" s="41">
        <f t="shared" si="1"/>
        <v>6</v>
      </c>
      <c r="R14" s="39">
        <f t="shared" si="1"/>
        <v>2</v>
      </c>
      <c r="S14" s="40">
        <f t="shared" si="1"/>
        <v>3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K9" sqref="K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35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88" t="s">
        <v>69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58</v>
      </c>
      <c r="D9" s="87" t="s">
        <v>53</v>
      </c>
      <c r="E9" s="28">
        <v>21</v>
      </c>
      <c r="F9" s="29" t="s">
        <v>22</v>
      </c>
      <c r="G9" s="30">
        <v>7</v>
      </c>
      <c r="H9" s="28">
        <v>21</v>
      </c>
      <c r="I9" s="29" t="s">
        <v>22</v>
      </c>
      <c r="J9" s="30">
        <v>6</v>
      </c>
      <c r="K9" s="28"/>
      <c r="L9" s="29" t="s">
        <v>22</v>
      </c>
      <c r="M9" s="30"/>
      <c r="N9" s="31">
        <f>E9+H9+K9</f>
        <v>42</v>
      </c>
      <c r="O9" s="32">
        <f>G9+J9+M9</f>
        <v>13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90" t="s">
        <v>70</v>
      </c>
    </row>
    <row r="10" spans="2:20" ht="30" customHeight="1">
      <c r="B10" s="27" t="s">
        <v>26</v>
      </c>
      <c r="C10" s="85" t="s">
        <v>59</v>
      </c>
      <c r="D10" s="85" t="s">
        <v>54</v>
      </c>
      <c r="E10" s="28">
        <v>21</v>
      </c>
      <c r="F10" s="28" t="s">
        <v>22</v>
      </c>
      <c r="G10" s="30">
        <v>18</v>
      </c>
      <c r="H10" s="28">
        <v>14</v>
      </c>
      <c r="I10" s="28" t="s">
        <v>22</v>
      </c>
      <c r="J10" s="30">
        <v>21</v>
      </c>
      <c r="K10" s="28">
        <v>21</v>
      </c>
      <c r="L10" s="28" t="s">
        <v>22</v>
      </c>
      <c r="M10" s="30">
        <v>16</v>
      </c>
      <c r="N10" s="31">
        <f>E10+H10+K10</f>
        <v>56</v>
      </c>
      <c r="O10" s="32">
        <f>G10+J10+M10</f>
        <v>55</v>
      </c>
      <c r="P10" s="33">
        <f>IF(E10&gt;G10,1,0)+IF(H10&gt;J10,1,0)+IF(K10&gt;M10,1,0)</f>
        <v>2</v>
      </c>
      <c r="Q10" s="28">
        <f>IF(E10&lt;G10,1,0)+IF(H10&lt;J10,1,0)+IF(K10&lt;M10,1,0)</f>
        <v>1</v>
      </c>
      <c r="R10" s="53">
        <f t="shared" si="0"/>
        <v>1</v>
      </c>
      <c r="S10" s="30">
        <f t="shared" si="0"/>
        <v>0</v>
      </c>
      <c r="T10" s="90" t="s">
        <v>36</v>
      </c>
    </row>
    <row r="11" spans="2:20" ht="30" customHeight="1">
      <c r="B11" s="27" t="s">
        <v>23</v>
      </c>
      <c r="C11" s="85" t="s">
        <v>60</v>
      </c>
      <c r="D11" s="85" t="s">
        <v>55</v>
      </c>
      <c r="E11" s="28">
        <v>21</v>
      </c>
      <c r="F11" s="28" t="s">
        <v>22</v>
      </c>
      <c r="G11" s="30">
        <v>16</v>
      </c>
      <c r="H11" s="28">
        <v>21</v>
      </c>
      <c r="I11" s="28" t="s">
        <v>22</v>
      </c>
      <c r="J11" s="30">
        <v>14</v>
      </c>
      <c r="K11" s="28"/>
      <c r="L11" s="28" t="s">
        <v>22</v>
      </c>
      <c r="M11" s="30"/>
      <c r="N11" s="31">
        <f>E11+H11+K11</f>
        <v>42</v>
      </c>
      <c r="O11" s="32">
        <f>G11+J11+M11</f>
        <v>30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90" t="s">
        <v>70</v>
      </c>
    </row>
    <row r="12" spans="2:20" ht="30" customHeight="1">
      <c r="B12" s="27" t="s">
        <v>24</v>
      </c>
      <c r="C12" s="85" t="s">
        <v>61</v>
      </c>
      <c r="D12" s="85" t="s">
        <v>56</v>
      </c>
      <c r="E12" s="28">
        <v>14</v>
      </c>
      <c r="F12" s="28" t="s">
        <v>22</v>
      </c>
      <c r="G12" s="30">
        <v>21</v>
      </c>
      <c r="H12" s="28">
        <v>16</v>
      </c>
      <c r="I12" s="28" t="s">
        <v>22</v>
      </c>
      <c r="J12" s="30">
        <v>21</v>
      </c>
      <c r="K12" s="28"/>
      <c r="L12" s="28" t="s">
        <v>22</v>
      </c>
      <c r="M12" s="30"/>
      <c r="N12" s="31">
        <f>E12+H12+K12</f>
        <v>30</v>
      </c>
      <c r="O12" s="32">
        <f>G12+J12+M12</f>
        <v>42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90" t="s">
        <v>36</v>
      </c>
    </row>
    <row r="13" spans="2:20" ht="30" customHeight="1" thickBot="1">
      <c r="B13" s="34" t="s">
        <v>14</v>
      </c>
      <c r="C13" s="86" t="s">
        <v>62</v>
      </c>
      <c r="D13" s="86" t="s">
        <v>57</v>
      </c>
      <c r="E13" s="35">
        <v>21</v>
      </c>
      <c r="F13" s="36" t="s">
        <v>22</v>
      </c>
      <c r="G13" s="37">
        <v>12</v>
      </c>
      <c r="H13" s="35">
        <v>21</v>
      </c>
      <c r="I13" s="36" t="s">
        <v>22</v>
      </c>
      <c r="J13" s="37">
        <v>8</v>
      </c>
      <c r="K13" s="35"/>
      <c r="L13" s="36" t="s">
        <v>22</v>
      </c>
      <c r="M13" s="37"/>
      <c r="N13" s="31">
        <f>E13+H13+K13</f>
        <v>42</v>
      </c>
      <c r="O13" s="32">
        <f>G13+J13+M13</f>
        <v>20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89" t="s">
        <v>70</v>
      </c>
    </row>
    <row r="14" spans="2:20" ht="34.5" customHeight="1" thickBot="1">
      <c r="B14" s="38" t="s">
        <v>10</v>
      </c>
      <c r="C14" s="83" t="str">
        <f>IF(R14&gt;S14,D4,IF(S14&gt;R14,D5,"remíza"))</f>
        <v>Jihomoravská oblast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212</v>
      </c>
      <c r="O14" s="40">
        <f t="shared" si="1"/>
        <v>160</v>
      </c>
      <c r="P14" s="39">
        <f t="shared" si="1"/>
        <v>8</v>
      </c>
      <c r="Q14" s="41">
        <f t="shared" si="1"/>
        <v>3</v>
      </c>
      <c r="R14" s="39">
        <f t="shared" si="1"/>
        <v>4</v>
      </c>
      <c r="S14" s="40">
        <f t="shared" si="1"/>
        <v>1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B1">
      <selection activeCell="T6" sqref="T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31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88" t="s">
        <v>128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83</v>
      </c>
      <c r="D9" s="87" t="s">
        <v>48</v>
      </c>
      <c r="E9" s="28">
        <v>21</v>
      </c>
      <c r="F9" s="29" t="s">
        <v>22</v>
      </c>
      <c r="G9" s="30">
        <v>16</v>
      </c>
      <c r="H9" s="28">
        <v>21</v>
      </c>
      <c r="I9" s="29" t="s">
        <v>22</v>
      </c>
      <c r="J9" s="30">
        <v>13</v>
      </c>
      <c r="K9" s="28"/>
      <c r="L9" s="29" t="s">
        <v>22</v>
      </c>
      <c r="M9" s="30"/>
      <c r="N9" s="31">
        <f>E9+H9+K9</f>
        <v>42</v>
      </c>
      <c r="O9" s="32">
        <f>G9+J9+M9</f>
        <v>29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90" t="s">
        <v>31</v>
      </c>
    </row>
    <row r="10" spans="2:20" ht="30" customHeight="1">
      <c r="B10" s="27" t="s">
        <v>26</v>
      </c>
      <c r="C10" s="85" t="s">
        <v>84</v>
      </c>
      <c r="D10" s="85" t="s">
        <v>49</v>
      </c>
      <c r="E10" s="28">
        <v>21</v>
      </c>
      <c r="F10" s="28" t="s">
        <v>22</v>
      </c>
      <c r="G10" s="30">
        <v>11</v>
      </c>
      <c r="H10" s="28">
        <v>21</v>
      </c>
      <c r="I10" s="28" t="s">
        <v>22</v>
      </c>
      <c r="J10" s="30">
        <v>7</v>
      </c>
      <c r="K10" s="28"/>
      <c r="L10" s="28" t="s">
        <v>22</v>
      </c>
      <c r="M10" s="30"/>
      <c r="N10" s="31">
        <f>E10+H10+K10</f>
        <v>42</v>
      </c>
      <c r="O10" s="32">
        <f>G10+J10+M10</f>
        <v>18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90" t="s">
        <v>73</v>
      </c>
    </row>
    <row r="11" spans="2:20" ht="30" customHeight="1">
      <c r="B11" s="27" t="s">
        <v>23</v>
      </c>
      <c r="C11" s="85" t="s">
        <v>85</v>
      </c>
      <c r="D11" s="85" t="s">
        <v>50</v>
      </c>
      <c r="E11" s="28">
        <v>21</v>
      </c>
      <c r="F11" s="28" t="s">
        <v>22</v>
      </c>
      <c r="G11" s="30">
        <v>13</v>
      </c>
      <c r="H11" s="28">
        <v>21</v>
      </c>
      <c r="I11" s="28" t="s">
        <v>22</v>
      </c>
      <c r="J11" s="30">
        <v>9</v>
      </c>
      <c r="K11" s="28"/>
      <c r="L11" s="28" t="s">
        <v>22</v>
      </c>
      <c r="M11" s="30"/>
      <c r="N11" s="31">
        <f>E11+H11+K11</f>
        <v>42</v>
      </c>
      <c r="O11" s="32">
        <f>G11+J11+M11</f>
        <v>22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90" t="s">
        <v>73</v>
      </c>
    </row>
    <row r="12" spans="2:20" ht="30" customHeight="1">
      <c r="B12" s="27" t="s">
        <v>24</v>
      </c>
      <c r="C12" s="85" t="s">
        <v>86</v>
      </c>
      <c r="D12" s="85" t="s">
        <v>51</v>
      </c>
      <c r="E12" s="28">
        <v>21</v>
      </c>
      <c r="F12" s="28" t="s">
        <v>22</v>
      </c>
      <c r="G12" s="30">
        <v>14</v>
      </c>
      <c r="H12" s="28">
        <v>21</v>
      </c>
      <c r="I12" s="28" t="s">
        <v>22</v>
      </c>
      <c r="J12" s="30">
        <v>16</v>
      </c>
      <c r="K12" s="28"/>
      <c r="L12" s="28" t="s">
        <v>22</v>
      </c>
      <c r="M12" s="30"/>
      <c r="N12" s="31">
        <f>E12+H12+K12</f>
        <v>42</v>
      </c>
      <c r="O12" s="32">
        <f>G12+J12+M12</f>
        <v>30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90" t="s">
        <v>73</v>
      </c>
    </row>
    <row r="13" spans="2:20" ht="30" customHeight="1" thickBot="1">
      <c r="B13" s="34" t="s">
        <v>14</v>
      </c>
      <c r="C13" s="86" t="s">
        <v>87</v>
      </c>
      <c r="D13" s="86" t="s">
        <v>88</v>
      </c>
      <c r="E13" s="35">
        <v>18</v>
      </c>
      <c r="F13" s="36" t="s">
        <v>22</v>
      </c>
      <c r="G13" s="37">
        <v>21</v>
      </c>
      <c r="H13" s="35">
        <v>21</v>
      </c>
      <c r="I13" s="36" t="s">
        <v>22</v>
      </c>
      <c r="J13" s="37">
        <v>8</v>
      </c>
      <c r="K13" s="35">
        <v>21</v>
      </c>
      <c r="L13" s="36" t="s">
        <v>22</v>
      </c>
      <c r="M13" s="37">
        <v>17</v>
      </c>
      <c r="N13" s="31">
        <f>E13+H13+K13</f>
        <v>60</v>
      </c>
      <c r="O13" s="32">
        <f>G13+J13+M13</f>
        <v>46</v>
      </c>
      <c r="P13" s="33">
        <f>IF(E13&gt;G13,1,0)+IF(H13&gt;J13,1,0)+IF(K13&gt;M13,1,0)</f>
        <v>2</v>
      </c>
      <c r="Q13" s="28">
        <f>IF(E13&lt;G13,1,0)+IF(H13&lt;J13,1,0)+IF(K13&lt;M13,1,0)</f>
        <v>1</v>
      </c>
      <c r="R13" s="54">
        <f t="shared" si="0"/>
        <v>1</v>
      </c>
      <c r="S13" s="30">
        <f t="shared" si="0"/>
        <v>0</v>
      </c>
      <c r="T13" s="89" t="s">
        <v>31</v>
      </c>
    </row>
    <row r="14" spans="2:20" ht="34.5" customHeight="1" thickBot="1">
      <c r="B14" s="38" t="s">
        <v>10</v>
      </c>
      <c r="C14" s="83" t="str">
        <f>IF(R14&gt;S14,D4,IF(S14&gt;R14,D5,"remíza"))</f>
        <v>Praha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228</v>
      </c>
      <c r="O14" s="40">
        <f t="shared" si="1"/>
        <v>145</v>
      </c>
      <c r="P14" s="39">
        <f t="shared" si="1"/>
        <v>10</v>
      </c>
      <c r="Q14" s="41">
        <f t="shared" si="1"/>
        <v>1</v>
      </c>
      <c r="R14" s="39">
        <f t="shared" si="1"/>
        <v>5</v>
      </c>
      <c r="S14" s="40">
        <f t="shared" si="1"/>
        <v>0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T6" sqref="T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6.00390625" style="1" bestFit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33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88" t="s">
        <v>128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89</v>
      </c>
      <c r="D9" s="87" t="s">
        <v>94</v>
      </c>
      <c r="E9" s="28">
        <v>12</v>
      </c>
      <c r="F9" s="29" t="s">
        <v>22</v>
      </c>
      <c r="G9" s="30">
        <v>21</v>
      </c>
      <c r="H9" s="28">
        <v>13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25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90" t="s">
        <v>71</v>
      </c>
    </row>
    <row r="10" spans="2:20" ht="30" customHeight="1">
      <c r="B10" s="27" t="s">
        <v>26</v>
      </c>
      <c r="C10" s="85" t="s">
        <v>90</v>
      </c>
      <c r="D10" s="85" t="s">
        <v>95</v>
      </c>
      <c r="E10" s="28">
        <v>21</v>
      </c>
      <c r="F10" s="28" t="s">
        <v>22</v>
      </c>
      <c r="G10" s="30">
        <v>13</v>
      </c>
      <c r="H10" s="28">
        <v>21</v>
      </c>
      <c r="I10" s="28" t="s">
        <v>22</v>
      </c>
      <c r="J10" s="30">
        <v>9</v>
      </c>
      <c r="K10" s="28"/>
      <c r="L10" s="28" t="s">
        <v>22</v>
      </c>
      <c r="M10" s="30"/>
      <c r="N10" s="31">
        <f>E10+H10+K10</f>
        <v>42</v>
      </c>
      <c r="O10" s="32">
        <f>G10+J10+M10</f>
        <v>22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90" t="s">
        <v>72</v>
      </c>
    </row>
    <row r="11" spans="2:20" ht="30" customHeight="1">
      <c r="B11" s="27" t="s">
        <v>23</v>
      </c>
      <c r="C11" s="85" t="s">
        <v>91</v>
      </c>
      <c r="D11" s="85" t="s">
        <v>96</v>
      </c>
      <c r="E11" s="28">
        <v>9</v>
      </c>
      <c r="F11" s="28" t="s">
        <v>22</v>
      </c>
      <c r="G11" s="30">
        <v>21</v>
      </c>
      <c r="H11" s="28">
        <v>13</v>
      </c>
      <c r="I11" s="28" t="s">
        <v>22</v>
      </c>
      <c r="J11" s="30">
        <v>21</v>
      </c>
      <c r="K11" s="28"/>
      <c r="L11" s="28" t="s">
        <v>22</v>
      </c>
      <c r="M11" s="30"/>
      <c r="N11" s="31">
        <f>E11+H11+K11</f>
        <v>22</v>
      </c>
      <c r="O11" s="32">
        <f>G11+J11+M11</f>
        <v>42</v>
      </c>
      <c r="P11" s="33">
        <f>IF(E11&gt;G11,1,0)+IF(H11&gt;J11,1,0)+IF(K11&gt;M11,1,0)</f>
        <v>0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90" t="s">
        <v>71</v>
      </c>
    </row>
    <row r="12" spans="2:20" ht="30" customHeight="1">
      <c r="B12" s="27" t="s">
        <v>24</v>
      </c>
      <c r="C12" s="85" t="s">
        <v>92</v>
      </c>
      <c r="D12" s="85" t="s">
        <v>97</v>
      </c>
      <c r="E12" s="28">
        <v>21</v>
      </c>
      <c r="F12" s="28" t="s">
        <v>22</v>
      </c>
      <c r="G12" s="30">
        <v>10</v>
      </c>
      <c r="H12" s="28">
        <v>21</v>
      </c>
      <c r="I12" s="28" t="s">
        <v>22</v>
      </c>
      <c r="J12" s="30">
        <v>14</v>
      </c>
      <c r="K12" s="28"/>
      <c r="L12" s="28" t="s">
        <v>22</v>
      </c>
      <c r="M12" s="30"/>
      <c r="N12" s="31">
        <f>E12+H12+K12</f>
        <v>42</v>
      </c>
      <c r="O12" s="32">
        <f>G12+J12+M12</f>
        <v>24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90" t="s">
        <v>72</v>
      </c>
    </row>
    <row r="13" spans="2:20" ht="30" customHeight="1" thickBot="1">
      <c r="B13" s="34" t="s">
        <v>14</v>
      </c>
      <c r="C13" s="86" t="s">
        <v>93</v>
      </c>
      <c r="D13" s="86" t="s">
        <v>98</v>
      </c>
      <c r="E13" s="35">
        <v>21</v>
      </c>
      <c r="F13" s="36" t="s">
        <v>22</v>
      </c>
      <c r="G13" s="37">
        <v>6</v>
      </c>
      <c r="H13" s="35">
        <v>21</v>
      </c>
      <c r="I13" s="36" t="s">
        <v>22</v>
      </c>
      <c r="J13" s="37">
        <v>12</v>
      </c>
      <c r="K13" s="35"/>
      <c r="L13" s="36" t="s">
        <v>22</v>
      </c>
      <c r="M13" s="37"/>
      <c r="N13" s="31">
        <f>E13+H13+K13</f>
        <v>42</v>
      </c>
      <c r="O13" s="32">
        <f>G13+J13+M13</f>
        <v>18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89" t="s">
        <v>71</v>
      </c>
    </row>
    <row r="14" spans="2:20" ht="34.5" customHeight="1" thickBot="1">
      <c r="B14" s="38" t="s">
        <v>10</v>
      </c>
      <c r="C14" s="83" t="str">
        <f>IF(R14&gt;S14,D4,IF(S14&gt;R14,D5,"remíza"))</f>
        <v>Západočeská oblast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173</v>
      </c>
      <c r="O14" s="40">
        <f t="shared" si="1"/>
        <v>148</v>
      </c>
      <c r="P14" s="39">
        <f t="shared" si="1"/>
        <v>6</v>
      </c>
      <c r="Q14" s="41">
        <f t="shared" si="1"/>
        <v>4</v>
      </c>
      <c r="R14" s="39">
        <f t="shared" si="1"/>
        <v>3</v>
      </c>
      <c r="S14" s="40">
        <f t="shared" si="1"/>
        <v>2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T6" sqref="T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37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88" t="s">
        <v>128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74</v>
      </c>
      <c r="D9" s="87" t="s">
        <v>79</v>
      </c>
      <c r="E9" s="28">
        <v>21</v>
      </c>
      <c r="F9" s="29" t="s">
        <v>22</v>
      </c>
      <c r="G9" s="30">
        <v>19</v>
      </c>
      <c r="H9" s="28">
        <v>17</v>
      </c>
      <c r="I9" s="29" t="s">
        <v>22</v>
      </c>
      <c r="J9" s="30">
        <v>21</v>
      </c>
      <c r="K9" s="28">
        <v>17</v>
      </c>
      <c r="L9" s="29" t="s">
        <v>22</v>
      </c>
      <c r="M9" s="30">
        <v>21</v>
      </c>
      <c r="N9" s="31">
        <f>E9+H9+K9</f>
        <v>55</v>
      </c>
      <c r="O9" s="32">
        <f>G9+J9+M9</f>
        <v>61</v>
      </c>
      <c r="P9" s="33">
        <f>IF(E9&gt;G9,1,0)+IF(H9&gt;J9,1,0)+IF(K9&gt;M9,1,0)</f>
        <v>1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90" t="s">
        <v>99</v>
      </c>
    </row>
    <row r="10" spans="2:20" ht="30" customHeight="1">
      <c r="B10" s="27" t="s">
        <v>26</v>
      </c>
      <c r="C10" s="85" t="s">
        <v>75</v>
      </c>
      <c r="D10" s="85" t="s">
        <v>80</v>
      </c>
      <c r="E10" s="28">
        <v>21</v>
      </c>
      <c r="F10" s="28" t="s">
        <v>22</v>
      </c>
      <c r="G10" s="30">
        <v>16</v>
      </c>
      <c r="H10" s="28">
        <v>21</v>
      </c>
      <c r="I10" s="28" t="s">
        <v>22</v>
      </c>
      <c r="J10" s="30">
        <v>16</v>
      </c>
      <c r="K10" s="28"/>
      <c r="L10" s="28" t="s">
        <v>22</v>
      </c>
      <c r="M10" s="30"/>
      <c r="N10" s="31">
        <f>E10+H10+K10</f>
        <v>42</v>
      </c>
      <c r="O10" s="32">
        <f>G10+J10+M10</f>
        <v>32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90" t="s">
        <v>36</v>
      </c>
    </row>
    <row r="11" spans="2:20" ht="30" customHeight="1">
      <c r="B11" s="27" t="s">
        <v>23</v>
      </c>
      <c r="C11" s="85" t="s">
        <v>76</v>
      </c>
      <c r="D11" s="85" t="s">
        <v>81</v>
      </c>
      <c r="E11" s="28">
        <v>21</v>
      </c>
      <c r="F11" s="28" t="s">
        <v>22</v>
      </c>
      <c r="G11" s="30">
        <v>12</v>
      </c>
      <c r="H11" s="28">
        <v>21</v>
      </c>
      <c r="I11" s="28" t="s">
        <v>22</v>
      </c>
      <c r="J11" s="30">
        <v>15</v>
      </c>
      <c r="K11" s="28"/>
      <c r="L11" s="28" t="s">
        <v>22</v>
      </c>
      <c r="M11" s="30"/>
      <c r="N11" s="31">
        <f>E11+H11+K11</f>
        <v>42</v>
      </c>
      <c r="O11" s="32">
        <f>G11+J11+M11</f>
        <v>27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90" t="s">
        <v>99</v>
      </c>
    </row>
    <row r="12" spans="2:20" ht="30" customHeight="1">
      <c r="B12" s="27" t="s">
        <v>24</v>
      </c>
      <c r="C12" s="85" t="s">
        <v>77</v>
      </c>
      <c r="D12" s="85" t="s">
        <v>82</v>
      </c>
      <c r="E12" s="28">
        <v>21</v>
      </c>
      <c r="F12" s="28" t="s">
        <v>22</v>
      </c>
      <c r="G12" s="30">
        <v>14</v>
      </c>
      <c r="H12" s="28">
        <v>21</v>
      </c>
      <c r="I12" s="28" t="s">
        <v>22</v>
      </c>
      <c r="J12" s="30">
        <v>7</v>
      </c>
      <c r="K12" s="28"/>
      <c r="L12" s="28" t="s">
        <v>22</v>
      </c>
      <c r="M12" s="30"/>
      <c r="N12" s="31">
        <f>E12+H12+K12</f>
        <v>42</v>
      </c>
      <c r="O12" s="32">
        <f>G12+J12+M12</f>
        <v>21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90" t="s">
        <v>36</v>
      </c>
    </row>
    <row r="13" spans="2:20" ht="30" customHeight="1" thickBot="1">
      <c r="B13" s="34" t="s">
        <v>14</v>
      </c>
      <c r="C13" s="86" t="s">
        <v>78</v>
      </c>
      <c r="D13" s="86" t="s">
        <v>57</v>
      </c>
      <c r="E13" s="35">
        <v>21</v>
      </c>
      <c r="F13" s="36" t="s">
        <v>22</v>
      </c>
      <c r="G13" s="37">
        <v>7</v>
      </c>
      <c r="H13" s="35">
        <v>21</v>
      </c>
      <c r="I13" s="36" t="s">
        <v>22</v>
      </c>
      <c r="J13" s="37">
        <v>6</v>
      </c>
      <c r="K13" s="35"/>
      <c r="L13" s="36" t="s">
        <v>22</v>
      </c>
      <c r="M13" s="37"/>
      <c r="N13" s="31">
        <f>E13+H13+K13</f>
        <v>42</v>
      </c>
      <c r="O13" s="32">
        <f>G13+J13+M13</f>
        <v>13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89" t="s">
        <v>99</v>
      </c>
    </row>
    <row r="14" spans="2:20" ht="34.5" customHeight="1" thickBot="1">
      <c r="B14" s="38" t="s">
        <v>10</v>
      </c>
      <c r="C14" s="83" t="str">
        <f>IF(R14&gt;S14,D4,IF(S14&gt;R14,D5,"remíza"))</f>
        <v>Východočeská oblast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223</v>
      </c>
      <c r="O14" s="40">
        <f t="shared" si="1"/>
        <v>154</v>
      </c>
      <c r="P14" s="39">
        <f t="shared" si="1"/>
        <v>9</v>
      </c>
      <c r="Q14" s="41">
        <f t="shared" si="1"/>
        <v>2</v>
      </c>
      <c r="R14" s="39">
        <f t="shared" si="1"/>
        <v>4</v>
      </c>
      <c r="S14" s="40">
        <f t="shared" si="1"/>
        <v>1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2">
      <selection activeCell="T6" sqref="T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6.00390625" style="1" bestFit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31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88" t="s">
        <v>127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83</v>
      </c>
      <c r="D9" s="87" t="s">
        <v>108</v>
      </c>
      <c r="E9" s="28">
        <v>21</v>
      </c>
      <c r="F9" s="29" t="s">
        <v>22</v>
      </c>
      <c r="G9" s="30">
        <v>16</v>
      </c>
      <c r="H9" s="28">
        <v>21</v>
      </c>
      <c r="I9" s="29" t="s">
        <v>22</v>
      </c>
      <c r="J9" s="30">
        <v>13</v>
      </c>
      <c r="K9" s="28"/>
      <c r="L9" s="29" t="s">
        <v>22</v>
      </c>
      <c r="M9" s="30"/>
      <c r="N9" s="31">
        <f>E9+H9+K9</f>
        <v>42</v>
      </c>
      <c r="O9" s="32">
        <f>G9+J9+M9</f>
        <v>29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90" t="s">
        <v>31</v>
      </c>
    </row>
    <row r="10" spans="2:20" ht="30" customHeight="1">
      <c r="B10" s="27" t="s">
        <v>26</v>
      </c>
      <c r="C10" s="85" t="s">
        <v>40</v>
      </c>
      <c r="D10" s="85" t="s">
        <v>64</v>
      </c>
      <c r="E10" s="28">
        <v>21</v>
      </c>
      <c r="F10" s="28" t="s">
        <v>22</v>
      </c>
      <c r="G10" s="30">
        <v>18</v>
      </c>
      <c r="H10" s="28">
        <v>22</v>
      </c>
      <c r="I10" s="28" t="s">
        <v>22</v>
      </c>
      <c r="J10" s="30">
        <v>20</v>
      </c>
      <c r="K10" s="28"/>
      <c r="L10" s="28" t="s">
        <v>22</v>
      </c>
      <c r="M10" s="30"/>
      <c r="N10" s="31">
        <f>E10+H10+K10</f>
        <v>43</v>
      </c>
      <c r="O10" s="32">
        <f>G10+J10+M10</f>
        <v>38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90" t="s">
        <v>71</v>
      </c>
    </row>
    <row r="11" spans="2:20" ht="30" customHeight="1">
      <c r="B11" s="27" t="s">
        <v>23</v>
      </c>
      <c r="C11" s="85" t="s">
        <v>105</v>
      </c>
      <c r="D11" s="85" t="s">
        <v>91</v>
      </c>
      <c r="E11" s="28">
        <v>21</v>
      </c>
      <c r="F11" s="28" t="s">
        <v>22</v>
      </c>
      <c r="G11" s="30">
        <v>8</v>
      </c>
      <c r="H11" s="28">
        <v>21</v>
      </c>
      <c r="I11" s="28" t="s">
        <v>22</v>
      </c>
      <c r="J11" s="30">
        <v>8</v>
      </c>
      <c r="K11" s="28"/>
      <c r="L11" s="28" t="s">
        <v>22</v>
      </c>
      <c r="M11" s="30"/>
      <c r="N11" s="31">
        <f>E11+H11+K11</f>
        <v>42</v>
      </c>
      <c r="O11" s="32">
        <f>G11+J11+M11</f>
        <v>16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90" t="s">
        <v>71</v>
      </c>
    </row>
    <row r="12" spans="2:20" ht="30" customHeight="1">
      <c r="B12" s="27" t="s">
        <v>24</v>
      </c>
      <c r="C12" s="85" t="s">
        <v>106</v>
      </c>
      <c r="D12" s="85" t="s">
        <v>109</v>
      </c>
      <c r="E12" s="28">
        <v>21</v>
      </c>
      <c r="F12" s="28" t="s">
        <v>22</v>
      </c>
      <c r="G12" s="30">
        <v>11</v>
      </c>
      <c r="H12" s="28">
        <v>21</v>
      </c>
      <c r="I12" s="28" t="s">
        <v>22</v>
      </c>
      <c r="J12" s="30">
        <v>8</v>
      </c>
      <c r="K12" s="28"/>
      <c r="L12" s="28" t="s">
        <v>22</v>
      </c>
      <c r="M12" s="30"/>
      <c r="N12" s="31">
        <f>E12+H12+K12</f>
        <v>42</v>
      </c>
      <c r="O12" s="32">
        <f>G12+J12+M12</f>
        <v>19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90" t="s">
        <v>31</v>
      </c>
    </row>
    <row r="13" spans="2:20" ht="30" customHeight="1" thickBot="1">
      <c r="B13" s="34" t="s">
        <v>14</v>
      </c>
      <c r="C13" s="86" t="s">
        <v>107</v>
      </c>
      <c r="D13" s="86" t="s">
        <v>110</v>
      </c>
      <c r="E13" s="35">
        <v>21</v>
      </c>
      <c r="F13" s="36" t="s">
        <v>22</v>
      </c>
      <c r="G13" s="37">
        <v>9</v>
      </c>
      <c r="H13" s="35">
        <v>21</v>
      </c>
      <c r="I13" s="36" t="s">
        <v>22</v>
      </c>
      <c r="J13" s="37">
        <v>12</v>
      </c>
      <c r="K13" s="35"/>
      <c r="L13" s="36" t="s">
        <v>22</v>
      </c>
      <c r="M13" s="37"/>
      <c r="N13" s="31">
        <f>E13+H13+K13</f>
        <v>42</v>
      </c>
      <c r="O13" s="32">
        <f>G13+J13+M13</f>
        <v>21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89" t="s">
        <v>31</v>
      </c>
    </row>
    <row r="14" spans="2:20" ht="34.5" customHeight="1" thickBot="1">
      <c r="B14" s="38" t="s">
        <v>10</v>
      </c>
      <c r="C14" s="83" t="str">
        <f>IF(R14&gt;S14,D4,IF(S14&gt;R14,D5,"remíza"))</f>
        <v>Praha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211</v>
      </c>
      <c r="O14" s="40">
        <f t="shared" si="1"/>
        <v>123</v>
      </c>
      <c r="P14" s="39">
        <f t="shared" si="1"/>
        <v>10</v>
      </c>
      <c r="Q14" s="41">
        <f t="shared" si="1"/>
        <v>0</v>
      </c>
      <c r="R14" s="39">
        <f t="shared" si="1"/>
        <v>5</v>
      </c>
      <c r="S14" s="40">
        <f t="shared" si="1"/>
        <v>0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91" t="s">
        <v>104</v>
      </c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T6" sqref="T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34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88" t="s">
        <v>127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48</v>
      </c>
      <c r="D9" s="87" t="s">
        <v>94</v>
      </c>
      <c r="E9" s="28">
        <v>21</v>
      </c>
      <c r="F9" s="29" t="s">
        <v>22</v>
      </c>
      <c r="G9" s="30">
        <v>11</v>
      </c>
      <c r="H9" s="28">
        <v>21</v>
      </c>
      <c r="I9" s="29" t="s">
        <v>22</v>
      </c>
      <c r="J9" s="30">
        <v>11</v>
      </c>
      <c r="K9" s="28"/>
      <c r="L9" s="29" t="s">
        <v>22</v>
      </c>
      <c r="M9" s="30"/>
      <c r="N9" s="31">
        <f>E9+H9+K9</f>
        <v>42</v>
      </c>
      <c r="O9" s="32">
        <f>G9+J9+M9</f>
        <v>22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90" t="s">
        <v>72</v>
      </c>
    </row>
    <row r="10" spans="2:20" ht="30" customHeight="1">
      <c r="B10" s="27" t="s">
        <v>26</v>
      </c>
      <c r="C10" s="85" t="s">
        <v>49</v>
      </c>
      <c r="D10" s="85" t="s">
        <v>95</v>
      </c>
      <c r="E10" s="28">
        <v>8</v>
      </c>
      <c r="F10" s="28" t="s">
        <v>22</v>
      </c>
      <c r="G10" s="30">
        <v>21</v>
      </c>
      <c r="H10" s="28">
        <v>10</v>
      </c>
      <c r="I10" s="28" t="s">
        <v>22</v>
      </c>
      <c r="J10" s="30">
        <v>21</v>
      </c>
      <c r="K10" s="28"/>
      <c r="L10" s="28" t="s">
        <v>22</v>
      </c>
      <c r="M10" s="30"/>
      <c r="N10" s="31">
        <f>E10+H10+K10</f>
        <v>18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90" t="s">
        <v>72</v>
      </c>
    </row>
    <row r="11" spans="2:20" ht="30" customHeight="1">
      <c r="B11" s="27" t="s">
        <v>23</v>
      </c>
      <c r="C11" s="85" t="s">
        <v>50</v>
      </c>
      <c r="D11" s="85" t="s">
        <v>96</v>
      </c>
      <c r="E11" s="28">
        <v>15</v>
      </c>
      <c r="F11" s="28" t="s">
        <v>22</v>
      </c>
      <c r="G11" s="30">
        <v>21</v>
      </c>
      <c r="H11" s="28">
        <v>21</v>
      </c>
      <c r="I11" s="28" t="s">
        <v>22</v>
      </c>
      <c r="J11" s="30">
        <v>19</v>
      </c>
      <c r="K11" s="28">
        <v>23</v>
      </c>
      <c r="L11" s="28" t="s">
        <v>22</v>
      </c>
      <c r="M11" s="30">
        <v>25</v>
      </c>
      <c r="N11" s="31">
        <f>E11+H11+K11</f>
        <v>59</v>
      </c>
      <c r="O11" s="32">
        <f>G11+J11+M11</f>
        <v>65</v>
      </c>
      <c r="P11" s="33">
        <f>IF(E11&gt;G11,1,0)+IF(H11&gt;J11,1,0)+IF(K11&gt;M11,1,0)</f>
        <v>1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90" t="s">
        <v>72</v>
      </c>
    </row>
    <row r="12" spans="2:20" ht="30" customHeight="1">
      <c r="B12" s="27" t="s">
        <v>24</v>
      </c>
      <c r="C12" s="85" t="s">
        <v>51</v>
      </c>
      <c r="D12" s="85" t="s">
        <v>97</v>
      </c>
      <c r="E12" s="28">
        <v>20</v>
      </c>
      <c r="F12" s="28" t="s">
        <v>22</v>
      </c>
      <c r="G12" s="30">
        <v>22</v>
      </c>
      <c r="H12" s="28">
        <v>20</v>
      </c>
      <c r="I12" s="28" t="s">
        <v>22</v>
      </c>
      <c r="J12" s="30">
        <v>22</v>
      </c>
      <c r="K12" s="28"/>
      <c r="L12" s="28" t="s">
        <v>22</v>
      </c>
      <c r="M12" s="30"/>
      <c r="N12" s="31">
        <f>E12+H12+K12</f>
        <v>40</v>
      </c>
      <c r="O12" s="32">
        <f>G12+J12+M12</f>
        <v>44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90" t="s">
        <v>73</v>
      </c>
    </row>
    <row r="13" spans="2:20" ht="30" customHeight="1" thickBot="1">
      <c r="B13" s="34" t="s">
        <v>14</v>
      </c>
      <c r="C13" s="86" t="s">
        <v>88</v>
      </c>
      <c r="D13" s="86" t="s">
        <v>98</v>
      </c>
      <c r="E13" s="35">
        <v>21</v>
      </c>
      <c r="F13" s="36" t="s">
        <v>22</v>
      </c>
      <c r="G13" s="37">
        <v>11</v>
      </c>
      <c r="H13" s="35">
        <v>21</v>
      </c>
      <c r="I13" s="36" t="s">
        <v>22</v>
      </c>
      <c r="J13" s="37">
        <v>8</v>
      </c>
      <c r="K13" s="35"/>
      <c r="L13" s="36" t="s">
        <v>22</v>
      </c>
      <c r="M13" s="37"/>
      <c r="N13" s="31">
        <f>E13+H13+K13</f>
        <v>42</v>
      </c>
      <c r="O13" s="32">
        <f>G13+J13+M13</f>
        <v>19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89" t="s">
        <v>73</v>
      </c>
    </row>
    <row r="14" spans="2:20" ht="34.5" customHeight="1" thickBot="1">
      <c r="B14" s="38" t="s">
        <v>10</v>
      </c>
      <c r="C14" s="83" t="str">
        <f>IF(R14&gt;S14,D4,IF(S14&gt;R14,D5,"remíza"))</f>
        <v>TJ Sokol Polabiny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201</v>
      </c>
      <c r="O14" s="40">
        <f t="shared" si="1"/>
        <v>192</v>
      </c>
      <c r="P14" s="39">
        <f t="shared" si="1"/>
        <v>5</v>
      </c>
      <c r="Q14" s="41">
        <f t="shared" si="1"/>
        <v>6</v>
      </c>
      <c r="R14" s="39">
        <f t="shared" si="1"/>
        <v>2</v>
      </c>
      <c r="S14" s="40">
        <f t="shared" si="1"/>
        <v>3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C21" sqref="C2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2:20" ht="19.5" customHeight="1" thickBot="1">
      <c r="B3" s="5" t="s">
        <v>1</v>
      </c>
      <c r="C3" s="6"/>
      <c r="D3" s="62" t="s">
        <v>29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</row>
    <row r="4" spans="2:20" ht="19.5" customHeight="1" thickTop="1">
      <c r="B4" s="7" t="s">
        <v>3</v>
      </c>
      <c r="C4" s="8"/>
      <c r="D4" s="65" t="s">
        <v>37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 t="s">
        <v>17</v>
      </c>
      <c r="R4" s="69"/>
      <c r="S4" s="10"/>
      <c r="T4" s="59">
        <v>43225</v>
      </c>
    </row>
    <row r="5" spans="2:20" ht="19.5" customHeight="1">
      <c r="B5" s="7" t="s">
        <v>4</v>
      </c>
      <c r="C5" s="11"/>
      <c r="D5" s="70" t="s">
        <v>35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3" t="s">
        <v>2</v>
      </c>
      <c r="R5" s="74"/>
      <c r="S5" s="9"/>
      <c r="T5" s="60" t="s">
        <v>28</v>
      </c>
    </row>
    <row r="6" spans="2:20" ht="19.5" customHeight="1" thickBot="1">
      <c r="B6" s="12" t="s">
        <v>5</v>
      </c>
      <c r="C6" s="13"/>
      <c r="D6" s="75" t="s">
        <v>30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  <c r="Q6" s="14"/>
      <c r="R6" s="15"/>
      <c r="S6" s="51"/>
      <c r="T6" s="88" t="s">
        <v>127</v>
      </c>
    </row>
    <row r="7" spans="2:20" ht="24.75" customHeight="1">
      <c r="B7" s="16"/>
      <c r="C7" s="17" t="s">
        <v>6</v>
      </c>
      <c r="D7" s="17" t="s">
        <v>7</v>
      </c>
      <c r="E7" s="78" t="s">
        <v>8</v>
      </c>
      <c r="F7" s="79"/>
      <c r="G7" s="79"/>
      <c r="H7" s="79"/>
      <c r="I7" s="79"/>
      <c r="J7" s="79"/>
      <c r="K7" s="79"/>
      <c r="L7" s="79"/>
      <c r="M7" s="80"/>
      <c r="N7" s="81" t="s">
        <v>18</v>
      </c>
      <c r="O7" s="82"/>
      <c r="P7" s="81" t="s">
        <v>19</v>
      </c>
      <c r="Q7" s="82"/>
      <c r="R7" s="81" t="s">
        <v>20</v>
      </c>
      <c r="S7" s="82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85" t="s">
        <v>100</v>
      </c>
      <c r="D9" s="87" t="s">
        <v>58</v>
      </c>
      <c r="E9" s="28">
        <v>18</v>
      </c>
      <c r="F9" s="29" t="s">
        <v>22</v>
      </c>
      <c r="G9" s="30">
        <v>21</v>
      </c>
      <c r="H9" s="28">
        <v>13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31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90" t="s">
        <v>70</v>
      </c>
    </row>
    <row r="10" spans="2:20" ht="30" customHeight="1">
      <c r="B10" s="27" t="s">
        <v>26</v>
      </c>
      <c r="C10" s="85" t="s">
        <v>75</v>
      </c>
      <c r="D10" s="85" t="s">
        <v>102</v>
      </c>
      <c r="E10" s="28">
        <v>21</v>
      </c>
      <c r="F10" s="28" t="s">
        <v>22</v>
      </c>
      <c r="G10" s="30">
        <v>12</v>
      </c>
      <c r="H10" s="28">
        <v>21</v>
      </c>
      <c r="I10" s="28" t="s">
        <v>22</v>
      </c>
      <c r="J10" s="30">
        <v>10</v>
      </c>
      <c r="K10" s="28"/>
      <c r="L10" s="28" t="s">
        <v>22</v>
      </c>
      <c r="M10" s="30"/>
      <c r="N10" s="31">
        <f>E10+H10+K10</f>
        <v>42</v>
      </c>
      <c r="O10" s="32">
        <f>G10+J10+M10</f>
        <v>22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90" t="s">
        <v>70</v>
      </c>
    </row>
    <row r="11" spans="2:20" ht="30" customHeight="1">
      <c r="B11" s="27" t="s">
        <v>23</v>
      </c>
      <c r="C11" s="85" t="s">
        <v>101</v>
      </c>
      <c r="D11" s="85" t="s">
        <v>60</v>
      </c>
      <c r="E11" s="28">
        <v>17</v>
      </c>
      <c r="F11" s="28" t="s">
        <v>22</v>
      </c>
      <c r="G11" s="30">
        <v>21</v>
      </c>
      <c r="H11" s="28">
        <v>21</v>
      </c>
      <c r="I11" s="28" t="s">
        <v>22</v>
      </c>
      <c r="J11" s="30">
        <v>18</v>
      </c>
      <c r="K11" s="28">
        <v>23</v>
      </c>
      <c r="L11" s="28" t="s">
        <v>22</v>
      </c>
      <c r="M11" s="30">
        <v>21</v>
      </c>
      <c r="N11" s="31">
        <f>E11+H11+K11</f>
        <v>61</v>
      </c>
      <c r="O11" s="32">
        <f>G11+J11+M11</f>
        <v>60</v>
      </c>
      <c r="P11" s="33">
        <f>IF(E11&gt;G11,1,0)+IF(H11&gt;J11,1,0)+IF(K11&gt;M11,1,0)</f>
        <v>2</v>
      </c>
      <c r="Q11" s="28">
        <f>IF(E11&lt;G11,1,0)+IF(H11&lt;J11,1,0)+IF(K11&lt;M11,1,0)</f>
        <v>1</v>
      </c>
      <c r="R11" s="53">
        <f t="shared" si="0"/>
        <v>1</v>
      </c>
      <c r="S11" s="30">
        <f t="shared" si="0"/>
        <v>0</v>
      </c>
      <c r="T11" s="90" t="s">
        <v>70</v>
      </c>
    </row>
    <row r="12" spans="2:20" ht="30" customHeight="1">
      <c r="B12" s="27" t="s">
        <v>24</v>
      </c>
      <c r="C12" s="85" t="s">
        <v>77</v>
      </c>
      <c r="D12" s="85" t="s">
        <v>61</v>
      </c>
      <c r="E12" s="28">
        <v>21</v>
      </c>
      <c r="F12" s="28" t="s">
        <v>22</v>
      </c>
      <c r="G12" s="30">
        <v>7</v>
      </c>
      <c r="H12" s="28">
        <v>21</v>
      </c>
      <c r="I12" s="28" t="s">
        <v>22</v>
      </c>
      <c r="J12" s="30">
        <v>11</v>
      </c>
      <c r="K12" s="28"/>
      <c r="L12" s="28" t="s">
        <v>22</v>
      </c>
      <c r="M12" s="30"/>
      <c r="N12" s="31">
        <f>E12+H12+K12</f>
        <v>42</v>
      </c>
      <c r="O12" s="32">
        <f>G12+J12+M12</f>
        <v>18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90" t="s">
        <v>99</v>
      </c>
    </row>
    <row r="13" spans="2:20" ht="30" customHeight="1" thickBot="1">
      <c r="B13" s="34" t="s">
        <v>14</v>
      </c>
      <c r="C13" s="86" t="s">
        <v>78</v>
      </c>
      <c r="D13" s="86" t="s">
        <v>103</v>
      </c>
      <c r="E13" s="35">
        <v>21</v>
      </c>
      <c r="F13" s="36" t="s">
        <v>22</v>
      </c>
      <c r="G13" s="37">
        <v>13</v>
      </c>
      <c r="H13" s="35">
        <v>21</v>
      </c>
      <c r="I13" s="36" t="s">
        <v>22</v>
      </c>
      <c r="J13" s="37">
        <v>16</v>
      </c>
      <c r="K13" s="35"/>
      <c r="L13" s="36" t="s">
        <v>22</v>
      </c>
      <c r="M13" s="37"/>
      <c r="N13" s="31">
        <f>E13+H13+K13</f>
        <v>42</v>
      </c>
      <c r="O13" s="32">
        <f>G13+J13+M13</f>
        <v>29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89" t="s">
        <v>99</v>
      </c>
    </row>
    <row r="14" spans="2:20" ht="34.5" customHeight="1" thickBot="1">
      <c r="B14" s="38" t="s">
        <v>10</v>
      </c>
      <c r="C14" s="83" t="str">
        <f>IF(R14&gt;S14,D4,IF(S14&gt;R14,D5,"remíza"))</f>
        <v>Východočeská oblast</v>
      </c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39">
        <f aca="true" t="shared" si="1" ref="N14:S14">SUM(N9:N13)</f>
        <v>218</v>
      </c>
      <c r="O14" s="40">
        <f t="shared" si="1"/>
        <v>171</v>
      </c>
      <c r="P14" s="39">
        <f t="shared" si="1"/>
        <v>8</v>
      </c>
      <c r="Q14" s="41">
        <f t="shared" si="1"/>
        <v>3</v>
      </c>
      <c r="R14" s="39">
        <f t="shared" si="1"/>
        <v>4</v>
      </c>
      <c r="S14" s="40">
        <f t="shared" si="1"/>
        <v>1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Lucynka</cp:lastModifiedBy>
  <cp:lastPrinted>2018-05-05T15:51:59Z</cp:lastPrinted>
  <dcterms:created xsi:type="dcterms:W3CDTF">1996-11-18T12:18:44Z</dcterms:created>
  <dcterms:modified xsi:type="dcterms:W3CDTF">2018-05-05T17:44:56Z</dcterms:modified>
  <cp:category/>
  <cp:version/>
  <cp:contentType/>
  <cp:contentStatus/>
</cp:coreProperties>
</file>